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80C423E7-F3A1-446F-8363-F73A56C78F9C}" xr6:coauthVersionLast="45" xr6:coauthVersionMax="45" xr10:uidLastSave="{00000000-0000-0000-0000-000000000000}"/>
  <bookViews>
    <workbookView xWindow="11124" yWindow="192" windowWidth="11220" windowHeight="12036" tabRatio="776" activeTab="2" xr2:uid="{096495BD-76D9-49E5-93AB-76D30DB50992}"/>
  </bookViews>
  <sheets>
    <sheet name="Лист1 (4)" sheetId="10" r:id="rId1"/>
    <sheet name="Лист1 (5)" sheetId="19" r:id="rId2"/>
    <sheet name="Лист1 (6)" sheetId="20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2" i="20" l="1"/>
  <c r="D27" i="20" s="1"/>
  <c r="C22" i="20"/>
  <c r="C27" i="20" s="1"/>
  <c r="F21" i="20"/>
  <c r="F20" i="20"/>
  <c r="F18" i="20"/>
  <c r="F17" i="20"/>
  <c r="F16" i="20"/>
  <c r="F15" i="20"/>
  <c r="F14" i="20"/>
  <c r="F11" i="20"/>
  <c r="F10" i="20"/>
  <c r="F9" i="20"/>
  <c r="F8" i="20"/>
  <c r="F7" i="20"/>
  <c r="D6" i="20"/>
  <c r="F6" i="20" s="1"/>
  <c r="C6" i="20"/>
  <c r="C12" i="20" s="1"/>
  <c r="C26" i="20" s="1"/>
  <c r="D22" i="19"/>
  <c r="D27" i="19" s="1"/>
  <c r="C22" i="19"/>
  <c r="C27" i="19" s="1"/>
  <c r="F21" i="19"/>
  <c r="F20" i="19"/>
  <c r="F18" i="19"/>
  <c r="F17" i="19"/>
  <c r="F16" i="19"/>
  <c r="F15" i="19"/>
  <c r="F14" i="19"/>
  <c r="F11" i="19"/>
  <c r="F10" i="19"/>
  <c r="F9" i="19"/>
  <c r="F8" i="19"/>
  <c r="F7" i="19"/>
  <c r="D6" i="19"/>
  <c r="F6" i="19" s="1"/>
  <c r="C6" i="19"/>
  <c r="C12" i="19" s="1"/>
  <c r="C26" i="19" s="1"/>
  <c r="D6" i="10"/>
  <c r="C6" i="10"/>
  <c r="D12" i="20" l="1"/>
  <c r="F22" i="20"/>
  <c r="F22" i="19"/>
  <c r="D12" i="19"/>
  <c r="C12" i="10"/>
  <c r="F12" i="20" l="1"/>
  <c r="D23" i="20"/>
  <c r="D25" i="20" s="1"/>
  <c r="D26" i="20"/>
  <c r="F12" i="19"/>
  <c r="D23" i="19"/>
  <c r="D25" i="19" s="1"/>
  <c r="D26" i="19"/>
  <c r="C22" i="10"/>
  <c r="C26" i="10" l="1"/>
  <c r="D22" i="10"/>
  <c r="D27" i="10" s="1"/>
  <c r="C27" i="10"/>
  <c r="F21" i="10"/>
  <c r="F20" i="10"/>
  <c r="F18" i="10"/>
  <c r="F17" i="10"/>
  <c r="F16" i="10"/>
  <c r="F15" i="10"/>
  <c r="F14" i="10"/>
  <c r="F11" i="10"/>
  <c r="F10" i="10"/>
  <c r="F9" i="10"/>
  <c r="F8" i="10"/>
  <c r="F7" i="10"/>
  <c r="F6" i="10" l="1"/>
  <c r="F22" i="10"/>
  <c r="D12" i="10"/>
  <c r="F12" i="10" l="1"/>
  <c r="D23" i="10"/>
  <c r="D25" i="10" s="1"/>
  <c r="D26" i="10"/>
</calcChain>
</file>

<file path=xl/sharedStrings.xml><?xml version="1.0" encoding="utf-8"?>
<sst xmlns="http://schemas.openxmlformats.org/spreadsheetml/2006/main" count="81" uniqueCount="29">
  <si>
    <t xml:space="preserve"> </t>
  </si>
  <si>
    <t>План</t>
  </si>
  <si>
    <t>Исполнено</t>
  </si>
  <si>
    <t>% исполнения</t>
  </si>
  <si>
    <t>ДОХОДЫ</t>
  </si>
  <si>
    <t>ВСЕГО СОБСТВЕННЫХ ДОХОДОВ</t>
  </si>
  <si>
    <t>1.1.Налоги на прибыль, доходы</t>
  </si>
  <si>
    <t>1.2.Налоги на товары (работы, услуги) реализуемые на территории РФ</t>
  </si>
  <si>
    <t>1,3.Единый сел/х налог</t>
  </si>
  <si>
    <t>1.4.Налоги на имущество</t>
  </si>
  <si>
    <t>2.Безвозмездные поступления</t>
  </si>
  <si>
    <t>ИТОГО ДОХОДОВ :</t>
  </si>
  <si>
    <t>1.Общегосударственные вопросы</t>
  </si>
  <si>
    <t>2.Национальная оборона</t>
  </si>
  <si>
    <t>3. Национальная безопасность</t>
  </si>
  <si>
    <t>4.Национальная экономика</t>
  </si>
  <si>
    <t>5.Жилищно-коммунальное хозяйство</t>
  </si>
  <si>
    <t>6.Социальная политика</t>
  </si>
  <si>
    <t>7. Культура, кинематография</t>
  </si>
  <si>
    <t>ИТОГО РАСХОДОВ</t>
  </si>
  <si>
    <t>Дефицит, профицит (-,+)</t>
  </si>
  <si>
    <t>Источники финансирования дефицита бюджета</t>
  </si>
  <si>
    <t>Изменение остатков средств на счетах</t>
  </si>
  <si>
    <t>Увеличение остатков средств бюджетов</t>
  </si>
  <si>
    <t>Уменьшение остатков средств бюджетов</t>
  </si>
  <si>
    <t>8.Социальная политика (пенс. обеспечение)</t>
  </si>
  <si>
    <t>ИСПОЛНЕНИЕ БЮДЖЕТА  Шараповского сельсовета за 1 квартал 2021 года</t>
  </si>
  <si>
    <t>ИСПОЛНЕНИЕ БЮДЖЕТА  Шараповского сельсовета за 2 квартал 2021 года</t>
  </si>
  <si>
    <t>ИСПОЛНЕНИЕ БЮДЖЕТА  Шараповского сельсовета за 3 квартал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</si>
</sst>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b/>
      <sz val="13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7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0" xfId="0" applyFont="1"/>
    <xf numFmtId="164" fontId="7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164" fontId="7" fillId="0" borderId="11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" fillId="0" borderId="7" xfId="0" applyFont="1" applyBorder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10</xdr:col>
      <xdr:colOff>19050</xdr:colOff>
      <xdr:row>22</xdr:row>
      <xdr:rowOff>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C563F871-CAD1-449F-97FE-86A649BDF621}"/>
            </a:ext>
          </a:extLst>
        </xdr:cNvPr>
        <xdr:cNvSpPr>
          <a:spLocks noChangeShapeType="1"/>
        </xdr:cNvSpPr>
      </xdr:nvSpPr>
      <xdr:spPr bwMode="auto">
        <a:xfrm>
          <a:off x="0" y="5676900"/>
          <a:ext cx="768477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>
    <xdr:from>
      <xdr:col>0</xdr:col>
      <xdr:colOff>91440</xdr:colOff>
      <xdr:row>12</xdr:row>
      <xdr:rowOff>182880</xdr:rowOff>
    </xdr:from>
    <xdr:to>
      <xdr:col>10</xdr:col>
      <xdr:colOff>81915</xdr:colOff>
      <xdr:row>12</xdr:row>
      <xdr:rowOff>182880</xdr:rowOff>
    </xdr:to>
    <xdr:sp macro="" textlink="">
      <xdr:nvSpPr>
        <xdr:cNvPr id="3" name="Line 14">
          <a:extLst>
            <a:ext uri="{FF2B5EF4-FFF2-40B4-BE49-F238E27FC236}">
              <a16:creationId xmlns:a16="http://schemas.microsoft.com/office/drawing/2014/main" id="{7680C7E9-792B-4AFD-8357-8318116DAAB1}"/>
            </a:ext>
          </a:extLst>
        </xdr:cNvPr>
        <xdr:cNvSpPr>
          <a:spLocks noChangeShapeType="1"/>
        </xdr:cNvSpPr>
      </xdr:nvSpPr>
      <xdr:spPr bwMode="auto">
        <a:xfrm>
          <a:off x="91440" y="3802380"/>
          <a:ext cx="765619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ru-RU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10</xdr:col>
      <xdr:colOff>19050</xdr:colOff>
      <xdr:row>22</xdr:row>
      <xdr:rowOff>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A2D322BD-BEB1-45DE-A1DD-5FCE2484B49D}"/>
            </a:ext>
          </a:extLst>
        </xdr:cNvPr>
        <xdr:cNvSpPr>
          <a:spLocks noChangeShapeType="1"/>
        </xdr:cNvSpPr>
      </xdr:nvSpPr>
      <xdr:spPr bwMode="auto">
        <a:xfrm>
          <a:off x="0" y="5059680"/>
          <a:ext cx="78219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>
    <xdr:from>
      <xdr:col>0</xdr:col>
      <xdr:colOff>91440</xdr:colOff>
      <xdr:row>12</xdr:row>
      <xdr:rowOff>182880</xdr:rowOff>
    </xdr:from>
    <xdr:to>
      <xdr:col>10</xdr:col>
      <xdr:colOff>81915</xdr:colOff>
      <xdr:row>12</xdr:row>
      <xdr:rowOff>182880</xdr:rowOff>
    </xdr:to>
    <xdr:sp macro="" textlink="">
      <xdr:nvSpPr>
        <xdr:cNvPr id="3" name="Line 14">
          <a:extLst>
            <a:ext uri="{FF2B5EF4-FFF2-40B4-BE49-F238E27FC236}">
              <a16:creationId xmlns:a16="http://schemas.microsoft.com/office/drawing/2014/main" id="{41BFEA13-592C-4FC7-931D-42B9F7730FB8}"/>
            </a:ext>
          </a:extLst>
        </xdr:cNvPr>
        <xdr:cNvSpPr>
          <a:spLocks noChangeShapeType="1"/>
        </xdr:cNvSpPr>
      </xdr:nvSpPr>
      <xdr:spPr bwMode="auto">
        <a:xfrm>
          <a:off x="91440" y="3185160"/>
          <a:ext cx="779335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ru-RU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10</xdr:col>
      <xdr:colOff>19050</xdr:colOff>
      <xdr:row>22</xdr:row>
      <xdr:rowOff>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1961A17C-C1F9-4325-A4AD-2241694A33DD}"/>
            </a:ext>
          </a:extLst>
        </xdr:cNvPr>
        <xdr:cNvSpPr>
          <a:spLocks noChangeShapeType="1"/>
        </xdr:cNvSpPr>
      </xdr:nvSpPr>
      <xdr:spPr bwMode="auto">
        <a:xfrm>
          <a:off x="0" y="5059680"/>
          <a:ext cx="78219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>
    <xdr:from>
      <xdr:col>0</xdr:col>
      <xdr:colOff>91440</xdr:colOff>
      <xdr:row>12</xdr:row>
      <xdr:rowOff>182880</xdr:rowOff>
    </xdr:from>
    <xdr:to>
      <xdr:col>10</xdr:col>
      <xdr:colOff>81915</xdr:colOff>
      <xdr:row>12</xdr:row>
      <xdr:rowOff>182880</xdr:rowOff>
    </xdr:to>
    <xdr:sp macro="" textlink="">
      <xdr:nvSpPr>
        <xdr:cNvPr id="3" name="Line 14">
          <a:extLst>
            <a:ext uri="{FF2B5EF4-FFF2-40B4-BE49-F238E27FC236}">
              <a16:creationId xmlns:a16="http://schemas.microsoft.com/office/drawing/2014/main" id="{397D5332-5FBC-47FB-9239-9F3B5330CCAB}"/>
            </a:ext>
          </a:extLst>
        </xdr:cNvPr>
        <xdr:cNvSpPr>
          <a:spLocks noChangeShapeType="1"/>
        </xdr:cNvSpPr>
      </xdr:nvSpPr>
      <xdr:spPr bwMode="auto">
        <a:xfrm>
          <a:off x="91440" y="3185160"/>
          <a:ext cx="779335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B4E5F-234E-4CD2-858A-43CE7E911EE9}">
  <dimension ref="A1:I28"/>
  <sheetViews>
    <sheetView topLeftCell="A16" zoomScaleNormal="100" workbookViewId="0">
      <selection activeCell="D19" sqref="D19:E19"/>
    </sheetView>
  </sheetViews>
  <sheetFormatPr defaultRowHeight="14.4" x14ac:dyDescent="0.3"/>
  <cols>
    <col min="2" max="2" width="31.77734375" customWidth="1"/>
    <col min="3" max="3" width="10.88671875" customWidth="1"/>
  </cols>
  <sheetData>
    <row r="1" spans="1:9" ht="40.799999999999997" customHeight="1" x14ac:dyDescent="0.3">
      <c r="A1" s="11" t="s">
        <v>26</v>
      </c>
      <c r="B1" s="11"/>
      <c r="C1" s="11"/>
      <c r="D1" s="11"/>
      <c r="E1" s="11"/>
      <c r="F1" s="11"/>
      <c r="G1" s="11"/>
      <c r="H1" s="1"/>
      <c r="I1" s="2"/>
    </row>
    <row r="2" spans="1:9" ht="16.2" thickBot="1" x14ac:dyDescent="0.35">
      <c r="A2" s="12" t="s">
        <v>0</v>
      </c>
      <c r="B2" s="12"/>
      <c r="C2" s="8"/>
      <c r="D2" s="13"/>
      <c r="E2" s="13"/>
      <c r="F2" s="13"/>
      <c r="G2" s="13"/>
      <c r="H2" s="1"/>
      <c r="I2" s="2"/>
    </row>
    <row r="3" spans="1:9" ht="15.6" x14ac:dyDescent="0.3">
      <c r="A3" s="14"/>
      <c r="B3" s="15"/>
      <c r="C3" s="18" t="s">
        <v>1</v>
      </c>
      <c r="D3" s="14" t="s">
        <v>2</v>
      </c>
      <c r="E3" s="15"/>
      <c r="F3" s="20" t="s">
        <v>3</v>
      </c>
      <c r="G3" s="21"/>
      <c r="H3" s="1"/>
      <c r="I3" s="2"/>
    </row>
    <row r="4" spans="1:9" ht="16.2" thickBot="1" x14ac:dyDescent="0.35">
      <c r="A4" s="16"/>
      <c r="B4" s="17"/>
      <c r="C4" s="19"/>
      <c r="D4" s="16"/>
      <c r="E4" s="17"/>
      <c r="F4" s="22"/>
      <c r="G4" s="23"/>
      <c r="H4" s="1"/>
      <c r="I4" s="2"/>
    </row>
    <row r="5" spans="1:9" ht="16.2" thickBot="1" x14ac:dyDescent="0.35">
      <c r="A5" s="24" t="s">
        <v>4</v>
      </c>
      <c r="B5" s="25"/>
      <c r="C5" s="25"/>
      <c r="D5" s="25"/>
      <c r="E5" s="25"/>
      <c r="F5" s="25"/>
      <c r="G5" s="26"/>
      <c r="H5" s="1"/>
      <c r="I5" s="2"/>
    </row>
    <row r="6" spans="1:9" ht="16.2" thickBot="1" x14ac:dyDescent="0.35">
      <c r="A6" s="27" t="s">
        <v>5</v>
      </c>
      <c r="B6" s="28"/>
      <c r="C6" s="7">
        <f>C7+C8+C9+C1+C10</f>
        <v>3558.7</v>
      </c>
      <c r="D6" s="29">
        <f>D7+D8+D9+D10</f>
        <v>618</v>
      </c>
      <c r="E6" s="30"/>
      <c r="F6" s="29">
        <f>D6/C6*100</f>
        <v>17.365892039227809</v>
      </c>
      <c r="G6" s="30"/>
      <c r="H6" s="1"/>
      <c r="I6" s="2"/>
    </row>
    <row r="7" spans="1:9" ht="16.2" thickBot="1" x14ac:dyDescent="0.35">
      <c r="A7" s="27" t="s">
        <v>6</v>
      </c>
      <c r="B7" s="28"/>
      <c r="C7" s="7">
        <v>531.20000000000005</v>
      </c>
      <c r="D7" s="29">
        <v>153.69999999999999</v>
      </c>
      <c r="E7" s="30"/>
      <c r="F7" s="29">
        <f t="shared" ref="F7:F12" si="0">D7/C7*100</f>
        <v>28.934487951807224</v>
      </c>
      <c r="G7" s="30"/>
      <c r="H7" s="1"/>
      <c r="I7" s="2"/>
    </row>
    <row r="8" spans="1:9" ht="34.200000000000003" customHeight="1" thickBot="1" x14ac:dyDescent="0.35">
      <c r="A8" s="31" t="s">
        <v>7</v>
      </c>
      <c r="B8" s="32"/>
      <c r="C8" s="7">
        <v>1204.5</v>
      </c>
      <c r="D8" s="29">
        <v>285.8</v>
      </c>
      <c r="E8" s="30"/>
      <c r="F8" s="29">
        <f t="shared" si="0"/>
        <v>23.727687837276878</v>
      </c>
      <c r="G8" s="30"/>
      <c r="H8" s="1"/>
      <c r="I8" s="2"/>
    </row>
    <row r="9" spans="1:9" ht="16.2" thickBot="1" x14ac:dyDescent="0.35">
      <c r="A9" s="27" t="s">
        <v>8</v>
      </c>
      <c r="B9" s="28"/>
      <c r="C9" s="7">
        <v>160</v>
      </c>
      <c r="D9" s="29">
        <v>29.6</v>
      </c>
      <c r="E9" s="30"/>
      <c r="F9" s="29">
        <f t="shared" si="0"/>
        <v>18.5</v>
      </c>
      <c r="G9" s="30"/>
      <c r="H9" s="1"/>
      <c r="I9" s="2"/>
    </row>
    <row r="10" spans="1:9" ht="16.2" thickBot="1" x14ac:dyDescent="0.35">
      <c r="A10" s="27" t="s">
        <v>9</v>
      </c>
      <c r="B10" s="28"/>
      <c r="C10" s="7">
        <v>1663</v>
      </c>
      <c r="D10" s="29">
        <v>148.9</v>
      </c>
      <c r="E10" s="30"/>
      <c r="F10" s="29">
        <f t="shared" si="0"/>
        <v>8.9536981358989784</v>
      </c>
      <c r="G10" s="30"/>
      <c r="H10" s="1"/>
      <c r="I10" s="2"/>
    </row>
    <row r="11" spans="1:9" ht="16.2" thickBot="1" x14ac:dyDescent="0.35">
      <c r="A11" s="27" t="s">
        <v>10</v>
      </c>
      <c r="B11" s="28"/>
      <c r="C11" s="7">
        <v>6777.7</v>
      </c>
      <c r="D11" s="29">
        <v>1694.4</v>
      </c>
      <c r="E11" s="30"/>
      <c r="F11" s="29">
        <f t="shared" si="0"/>
        <v>24.999631143308203</v>
      </c>
      <c r="G11" s="30"/>
      <c r="H11" s="1"/>
      <c r="I11" s="2"/>
    </row>
    <row r="12" spans="1:9" ht="16.2" thickBot="1" x14ac:dyDescent="0.35">
      <c r="A12" s="27" t="s">
        <v>11</v>
      </c>
      <c r="B12" s="28"/>
      <c r="C12" s="7">
        <f>C6+C11</f>
        <v>10336.4</v>
      </c>
      <c r="D12" s="29">
        <f>D6+D11</f>
        <v>2312.4</v>
      </c>
      <c r="E12" s="30"/>
      <c r="F12" s="29">
        <f t="shared" si="0"/>
        <v>22.37142525444062</v>
      </c>
      <c r="G12" s="30"/>
      <c r="H12" s="1"/>
      <c r="I12" s="2"/>
    </row>
    <row r="13" spans="1:9" ht="16.2" thickBot="1" x14ac:dyDescent="0.35">
      <c r="A13" s="4"/>
      <c r="H13" s="1"/>
      <c r="I13" s="2"/>
    </row>
    <row r="14" spans="1:9" ht="16.2" thickBot="1" x14ac:dyDescent="0.35">
      <c r="A14" s="33" t="s">
        <v>12</v>
      </c>
      <c r="B14" s="34"/>
      <c r="C14" s="7">
        <v>2572.9</v>
      </c>
      <c r="D14" s="35">
        <v>531.9</v>
      </c>
      <c r="E14" s="36"/>
      <c r="F14" s="35">
        <f>D14/C14*100</f>
        <v>20.673170352520501</v>
      </c>
      <c r="G14" s="36"/>
      <c r="H14" s="1"/>
      <c r="I14" s="2"/>
    </row>
    <row r="15" spans="1:9" ht="16.2" thickBot="1" x14ac:dyDescent="0.35">
      <c r="A15" s="27" t="s">
        <v>13</v>
      </c>
      <c r="B15" s="28"/>
      <c r="C15" s="7">
        <v>92.3</v>
      </c>
      <c r="D15" s="29">
        <v>10.1</v>
      </c>
      <c r="E15" s="30"/>
      <c r="F15" s="35">
        <f t="shared" ref="F15:F22" si="1">D15/C15*100</f>
        <v>10.942578548212351</v>
      </c>
      <c r="G15" s="36"/>
      <c r="H15" s="1"/>
      <c r="I15" s="2"/>
    </row>
    <row r="16" spans="1:9" ht="16.2" thickBot="1" x14ac:dyDescent="0.35">
      <c r="A16" s="27" t="s">
        <v>14</v>
      </c>
      <c r="B16" s="28"/>
      <c r="C16" s="7">
        <v>3088</v>
      </c>
      <c r="D16" s="29">
        <v>578</v>
      </c>
      <c r="E16" s="30"/>
      <c r="F16" s="35">
        <f t="shared" si="1"/>
        <v>18.717616580310882</v>
      </c>
      <c r="G16" s="36"/>
      <c r="H16" s="1"/>
      <c r="I16" s="2"/>
    </row>
    <row r="17" spans="1:9" ht="16.2" thickBot="1" x14ac:dyDescent="0.35">
      <c r="A17" s="27" t="s">
        <v>15</v>
      </c>
      <c r="B17" s="28"/>
      <c r="C17" s="7">
        <v>1215.7</v>
      </c>
      <c r="D17" s="29">
        <v>107.3</v>
      </c>
      <c r="E17" s="30"/>
      <c r="F17" s="35">
        <f t="shared" si="1"/>
        <v>8.8261906720407985</v>
      </c>
      <c r="G17" s="36"/>
      <c r="H17" s="1"/>
      <c r="I17" s="2"/>
    </row>
    <row r="18" spans="1:9" ht="16.2" thickBot="1" x14ac:dyDescent="0.35">
      <c r="A18" s="27" t="s">
        <v>16</v>
      </c>
      <c r="B18" s="28"/>
      <c r="C18" s="7">
        <v>2641</v>
      </c>
      <c r="D18" s="29">
        <v>644.4</v>
      </c>
      <c r="E18" s="30"/>
      <c r="F18" s="35">
        <f t="shared" si="1"/>
        <v>24.399848542218855</v>
      </c>
      <c r="G18" s="36"/>
      <c r="H18" s="1"/>
      <c r="I18" s="2"/>
    </row>
    <row r="19" spans="1:9" ht="16.2" thickBot="1" x14ac:dyDescent="0.35">
      <c r="A19" s="27" t="s">
        <v>17</v>
      </c>
      <c r="B19" s="28"/>
      <c r="C19" s="7">
        <v>0</v>
      </c>
      <c r="D19" s="29">
        <v>0</v>
      </c>
      <c r="E19" s="30"/>
      <c r="F19" s="35">
        <v>0</v>
      </c>
      <c r="G19" s="36"/>
      <c r="H19" s="1"/>
      <c r="I19" s="2"/>
    </row>
    <row r="20" spans="1:9" ht="16.2" thickBot="1" x14ac:dyDescent="0.35">
      <c r="A20" s="27" t="s">
        <v>18</v>
      </c>
      <c r="B20" s="28"/>
      <c r="C20" s="7">
        <v>566.79999999999995</v>
      </c>
      <c r="D20" s="29">
        <v>0</v>
      </c>
      <c r="E20" s="30"/>
      <c r="F20" s="35">
        <f t="shared" si="1"/>
        <v>0</v>
      </c>
      <c r="G20" s="36"/>
      <c r="H20" s="1"/>
      <c r="I20" s="2"/>
    </row>
    <row r="21" spans="1:9" ht="16.2" thickBot="1" x14ac:dyDescent="0.35">
      <c r="A21" s="27" t="s">
        <v>25</v>
      </c>
      <c r="B21" s="28"/>
      <c r="C21" s="7">
        <v>159.69999999999999</v>
      </c>
      <c r="D21" s="29">
        <v>0</v>
      </c>
      <c r="E21" s="30"/>
      <c r="F21" s="35">
        <f t="shared" si="1"/>
        <v>0</v>
      </c>
      <c r="G21" s="36"/>
      <c r="H21" s="1"/>
      <c r="I21" s="2"/>
    </row>
    <row r="22" spans="1:9" ht="16.2" thickBot="1" x14ac:dyDescent="0.35">
      <c r="A22" s="27" t="s">
        <v>19</v>
      </c>
      <c r="B22" s="28"/>
      <c r="C22" s="7">
        <f>C14+C15+C16+C17+C18+C19+C20+C21</f>
        <v>10336.400000000001</v>
      </c>
      <c r="D22" s="29">
        <f>SUM(D14:D21)</f>
        <v>1871.6999999999998</v>
      </c>
      <c r="E22" s="30"/>
      <c r="F22" s="35">
        <f t="shared" si="1"/>
        <v>18.107851863317979</v>
      </c>
      <c r="G22" s="36"/>
      <c r="H22" s="1"/>
      <c r="I22" s="2"/>
    </row>
    <row r="23" spans="1:9" ht="16.2" thickBot="1" x14ac:dyDescent="0.35">
      <c r="A23" s="5" t="s">
        <v>20</v>
      </c>
      <c r="C23" s="7"/>
      <c r="D23" s="29">
        <f>D12-D22</f>
        <v>440.70000000000027</v>
      </c>
      <c r="E23" s="30"/>
      <c r="F23" s="29"/>
      <c r="G23" s="30"/>
      <c r="H23" s="1"/>
      <c r="I23" s="2"/>
    </row>
    <row r="24" spans="1:9" ht="52.8" customHeight="1" thickBot="1" x14ac:dyDescent="0.35">
      <c r="A24" s="39" t="s">
        <v>21</v>
      </c>
      <c r="B24" s="40"/>
      <c r="C24" s="6"/>
      <c r="D24" s="38"/>
      <c r="E24" s="37"/>
      <c r="F24" s="38"/>
      <c r="G24" s="37"/>
      <c r="H24" s="1"/>
      <c r="I24" s="2"/>
    </row>
    <row r="25" spans="1:9" ht="39.6" customHeight="1" thickBot="1" x14ac:dyDescent="0.35">
      <c r="A25" s="31" t="s">
        <v>22</v>
      </c>
      <c r="B25" s="32"/>
      <c r="C25" s="3"/>
      <c r="D25" s="29">
        <f>D23</f>
        <v>440.70000000000027</v>
      </c>
      <c r="E25" s="37"/>
      <c r="F25" s="38"/>
      <c r="G25" s="37"/>
      <c r="H25" s="1"/>
      <c r="I25" s="2"/>
    </row>
    <row r="26" spans="1:9" ht="39.6" customHeight="1" thickBot="1" x14ac:dyDescent="0.35">
      <c r="A26" s="31" t="s">
        <v>23</v>
      </c>
      <c r="B26" s="32"/>
      <c r="C26" s="7">
        <f>-C12</f>
        <v>-10336.4</v>
      </c>
      <c r="D26" s="29">
        <f>-D12</f>
        <v>-2312.4</v>
      </c>
      <c r="E26" s="37"/>
      <c r="F26" s="38"/>
      <c r="G26" s="37"/>
      <c r="H26" s="1"/>
      <c r="I26" s="2"/>
    </row>
    <row r="27" spans="1:9" ht="16.2" thickBot="1" x14ac:dyDescent="0.35">
      <c r="A27" s="27" t="s">
        <v>24</v>
      </c>
      <c r="B27" s="28"/>
      <c r="C27" s="7">
        <f>C22</f>
        <v>10336.400000000001</v>
      </c>
      <c r="D27" s="29">
        <f>D22</f>
        <v>1871.6999999999998</v>
      </c>
      <c r="E27" s="37"/>
      <c r="F27" s="38"/>
      <c r="G27" s="37"/>
      <c r="H27" s="1"/>
      <c r="I27" s="2"/>
    </row>
    <row r="28" spans="1:9" x14ac:dyDescent="0.3">
      <c r="A28" s="8"/>
      <c r="B28" s="41"/>
      <c r="C28" s="41"/>
      <c r="D28" s="41"/>
      <c r="E28" s="41"/>
      <c r="F28" s="41"/>
      <c r="G28" s="42"/>
      <c r="H28" s="42"/>
      <c r="I28" s="2"/>
    </row>
  </sheetData>
  <mergeCells count="74">
    <mergeCell ref="A27:B27"/>
    <mergeCell ref="D27:E27"/>
    <mergeCell ref="F27:G27"/>
    <mergeCell ref="B28:D28"/>
    <mergeCell ref="E28:F28"/>
    <mergeCell ref="G28:H28"/>
    <mergeCell ref="F23:G23"/>
    <mergeCell ref="A25:B25"/>
    <mergeCell ref="D25:E25"/>
    <mergeCell ref="F25:G25"/>
    <mergeCell ref="A26:B26"/>
    <mergeCell ref="D26:E26"/>
    <mergeCell ref="F26:G26"/>
    <mergeCell ref="A24:B24"/>
    <mergeCell ref="D24:E24"/>
    <mergeCell ref="F24:G24"/>
    <mergeCell ref="A22:B22"/>
    <mergeCell ref="D22:E22"/>
    <mergeCell ref="F22:G22"/>
    <mergeCell ref="D23:E23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16:B16"/>
    <mergeCell ref="D16:E16"/>
    <mergeCell ref="F16:G16"/>
    <mergeCell ref="A17:B17"/>
    <mergeCell ref="D17:E17"/>
    <mergeCell ref="F17:G17"/>
    <mergeCell ref="A14:B14"/>
    <mergeCell ref="D14:E14"/>
    <mergeCell ref="F14:G14"/>
    <mergeCell ref="A15:B15"/>
    <mergeCell ref="D15:E15"/>
    <mergeCell ref="F15:G15"/>
    <mergeCell ref="A12:B12"/>
    <mergeCell ref="D12:E12"/>
    <mergeCell ref="F12:G12"/>
    <mergeCell ref="A10:B10"/>
    <mergeCell ref="D10:E10"/>
    <mergeCell ref="F10:G10"/>
    <mergeCell ref="A11:B11"/>
    <mergeCell ref="D11:E11"/>
    <mergeCell ref="F11:G11"/>
    <mergeCell ref="A8:B8"/>
    <mergeCell ref="D8:E8"/>
    <mergeCell ref="F8:G8"/>
    <mergeCell ref="A9:B9"/>
    <mergeCell ref="D9:E9"/>
    <mergeCell ref="F9:G9"/>
    <mergeCell ref="A5:G5"/>
    <mergeCell ref="A6:B6"/>
    <mergeCell ref="D6:E6"/>
    <mergeCell ref="F6:G6"/>
    <mergeCell ref="A7:B7"/>
    <mergeCell ref="D7:E7"/>
    <mergeCell ref="F7:G7"/>
    <mergeCell ref="A1:G1"/>
    <mergeCell ref="A2:B2"/>
    <mergeCell ref="D2:E2"/>
    <mergeCell ref="F2:G2"/>
    <mergeCell ref="A3:B4"/>
    <mergeCell ref="C3:C4"/>
    <mergeCell ref="D3:E4"/>
    <mergeCell ref="F3:G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7A8F2-5221-42A1-BAB8-373B50D6CB64}">
  <dimension ref="A1:I28"/>
  <sheetViews>
    <sheetView topLeftCell="A10" zoomScaleNormal="100" workbookViewId="0">
      <selection activeCell="D19" sqref="D19:E19"/>
    </sheetView>
  </sheetViews>
  <sheetFormatPr defaultRowHeight="14.4" x14ac:dyDescent="0.3"/>
  <cols>
    <col min="2" max="2" width="31.77734375" customWidth="1"/>
    <col min="3" max="3" width="10.88671875" customWidth="1"/>
  </cols>
  <sheetData>
    <row r="1" spans="1:9" ht="40.799999999999997" customHeight="1" x14ac:dyDescent="0.3">
      <c r="A1" s="11" t="s">
        <v>27</v>
      </c>
      <c r="B1" s="11"/>
      <c r="C1" s="11"/>
      <c r="D1" s="11"/>
      <c r="E1" s="11"/>
      <c r="F1" s="11"/>
      <c r="G1" s="11"/>
      <c r="H1" s="1"/>
      <c r="I1" s="2"/>
    </row>
    <row r="2" spans="1:9" ht="16.2" thickBot="1" x14ac:dyDescent="0.35">
      <c r="A2" s="12" t="s">
        <v>0</v>
      </c>
      <c r="B2" s="12"/>
      <c r="C2" s="9"/>
      <c r="D2" s="13"/>
      <c r="E2" s="13"/>
      <c r="F2" s="13"/>
      <c r="G2" s="13"/>
      <c r="H2" s="1"/>
      <c r="I2" s="2"/>
    </row>
    <row r="3" spans="1:9" ht="15.6" x14ac:dyDescent="0.3">
      <c r="A3" s="14"/>
      <c r="B3" s="15"/>
      <c r="C3" s="18" t="s">
        <v>1</v>
      </c>
      <c r="D3" s="14" t="s">
        <v>2</v>
      </c>
      <c r="E3" s="15"/>
      <c r="F3" s="20" t="s">
        <v>3</v>
      </c>
      <c r="G3" s="21"/>
      <c r="H3" s="1"/>
      <c r="I3" s="2"/>
    </row>
    <row r="4" spans="1:9" ht="16.2" thickBot="1" x14ac:dyDescent="0.35">
      <c r="A4" s="16"/>
      <c r="B4" s="17"/>
      <c r="C4" s="19"/>
      <c r="D4" s="16"/>
      <c r="E4" s="17"/>
      <c r="F4" s="22"/>
      <c r="G4" s="23"/>
      <c r="H4" s="1"/>
      <c r="I4" s="2"/>
    </row>
    <row r="5" spans="1:9" ht="16.2" thickBot="1" x14ac:dyDescent="0.35">
      <c r="A5" s="24" t="s">
        <v>4</v>
      </c>
      <c r="B5" s="25"/>
      <c r="C5" s="25"/>
      <c r="D5" s="25"/>
      <c r="E5" s="25"/>
      <c r="F5" s="25"/>
      <c r="G5" s="26"/>
      <c r="H5" s="1"/>
      <c r="I5" s="2"/>
    </row>
    <row r="6" spans="1:9" ht="16.2" thickBot="1" x14ac:dyDescent="0.35">
      <c r="A6" s="27" t="s">
        <v>5</v>
      </c>
      <c r="B6" s="28"/>
      <c r="C6" s="10">
        <f>C7+C8+C9+C1+C10</f>
        <v>3558.7</v>
      </c>
      <c r="D6" s="29">
        <f>D7+D8+D9+D10</f>
        <v>1208.5999999999999</v>
      </c>
      <c r="E6" s="30"/>
      <c r="F6" s="29">
        <f>D6/C6*100</f>
        <v>33.961839997751987</v>
      </c>
      <c r="G6" s="30"/>
      <c r="H6" s="1"/>
      <c r="I6" s="2"/>
    </row>
    <row r="7" spans="1:9" ht="16.2" thickBot="1" x14ac:dyDescent="0.35">
      <c r="A7" s="27" t="s">
        <v>6</v>
      </c>
      <c r="B7" s="28"/>
      <c r="C7" s="10">
        <v>531.20000000000005</v>
      </c>
      <c r="D7" s="29">
        <v>304.39999999999998</v>
      </c>
      <c r="E7" s="30"/>
      <c r="F7" s="29">
        <f t="shared" ref="F7:F12" si="0">D7/C7*100</f>
        <v>57.304216867469869</v>
      </c>
      <c r="G7" s="30"/>
      <c r="H7" s="1"/>
      <c r="I7" s="2"/>
    </row>
    <row r="8" spans="1:9" ht="34.200000000000003" customHeight="1" thickBot="1" x14ac:dyDescent="0.35">
      <c r="A8" s="31" t="s">
        <v>7</v>
      </c>
      <c r="B8" s="32"/>
      <c r="C8" s="10">
        <v>1204.5</v>
      </c>
      <c r="D8" s="29">
        <v>599.6</v>
      </c>
      <c r="E8" s="30"/>
      <c r="F8" s="29">
        <f t="shared" si="0"/>
        <v>49.779991697799922</v>
      </c>
      <c r="G8" s="30"/>
      <c r="H8" s="1"/>
      <c r="I8" s="2"/>
    </row>
    <row r="9" spans="1:9" ht="16.2" thickBot="1" x14ac:dyDescent="0.35">
      <c r="A9" s="27" t="s">
        <v>8</v>
      </c>
      <c r="B9" s="28"/>
      <c r="C9" s="10">
        <v>160</v>
      </c>
      <c r="D9" s="29">
        <v>29.6</v>
      </c>
      <c r="E9" s="30"/>
      <c r="F9" s="29">
        <f t="shared" si="0"/>
        <v>18.5</v>
      </c>
      <c r="G9" s="30"/>
      <c r="H9" s="1"/>
      <c r="I9" s="2"/>
    </row>
    <row r="10" spans="1:9" ht="16.2" thickBot="1" x14ac:dyDescent="0.35">
      <c r="A10" s="27" t="s">
        <v>9</v>
      </c>
      <c r="B10" s="28"/>
      <c r="C10" s="10">
        <v>1663</v>
      </c>
      <c r="D10" s="29">
        <v>275</v>
      </c>
      <c r="E10" s="30"/>
      <c r="F10" s="29">
        <f t="shared" si="0"/>
        <v>16.536380036079372</v>
      </c>
      <c r="G10" s="30"/>
      <c r="H10" s="1"/>
      <c r="I10" s="2"/>
    </row>
    <row r="11" spans="1:9" ht="16.2" thickBot="1" x14ac:dyDescent="0.35">
      <c r="A11" s="27" t="s">
        <v>10</v>
      </c>
      <c r="B11" s="28"/>
      <c r="C11" s="10">
        <v>7370.6</v>
      </c>
      <c r="D11" s="29">
        <v>3788.8</v>
      </c>
      <c r="E11" s="30"/>
      <c r="F11" s="29">
        <f t="shared" si="0"/>
        <v>51.404227606979077</v>
      </c>
      <c r="G11" s="30"/>
      <c r="H11" s="1"/>
      <c r="I11" s="2"/>
    </row>
    <row r="12" spans="1:9" ht="16.2" thickBot="1" x14ac:dyDescent="0.35">
      <c r="A12" s="27" t="s">
        <v>11</v>
      </c>
      <c r="B12" s="28"/>
      <c r="C12" s="10">
        <f>C6+C11</f>
        <v>10929.3</v>
      </c>
      <c r="D12" s="29">
        <f>D6+D11</f>
        <v>4997.3999999999996</v>
      </c>
      <c r="E12" s="30"/>
      <c r="F12" s="29">
        <f t="shared" si="0"/>
        <v>45.724794817600397</v>
      </c>
      <c r="G12" s="30"/>
      <c r="H12" s="1"/>
      <c r="I12" s="2"/>
    </row>
    <row r="13" spans="1:9" ht="16.2" thickBot="1" x14ac:dyDescent="0.35">
      <c r="A13" s="4"/>
      <c r="H13" s="1"/>
      <c r="I13" s="2"/>
    </row>
    <row r="14" spans="1:9" ht="16.2" thickBot="1" x14ac:dyDescent="0.35">
      <c r="A14" s="33" t="s">
        <v>12</v>
      </c>
      <c r="B14" s="34"/>
      <c r="C14" s="10">
        <v>2561.3000000000002</v>
      </c>
      <c r="D14" s="35">
        <v>1273.7</v>
      </c>
      <c r="E14" s="36"/>
      <c r="F14" s="35">
        <f>D14/C14*100</f>
        <v>49.728653418186077</v>
      </c>
      <c r="G14" s="36"/>
      <c r="H14" s="1"/>
      <c r="I14" s="2"/>
    </row>
    <row r="15" spans="1:9" ht="16.2" thickBot="1" x14ac:dyDescent="0.35">
      <c r="A15" s="27" t="s">
        <v>13</v>
      </c>
      <c r="B15" s="28"/>
      <c r="C15" s="10">
        <v>92.3</v>
      </c>
      <c r="D15" s="29">
        <v>30</v>
      </c>
      <c r="E15" s="30"/>
      <c r="F15" s="35">
        <f t="shared" ref="F15:F22" si="1">D15/C15*100</f>
        <v>32.502708559046589</v>
      </c>
      <c r="G15" s="36"/>
      <c r="H15" s="1"/>
      <c r="I15" s="2"/>
    </row>
    <row r="16" spans="1:9" ht="16.2" thickBot="1" x14ac:dyDescent="0.35">
      <c r="A16" s="27" t="s">
        <v>14</v>
      </c>
      <c r="B16" s="28"/>
      <c r="C16" s="10">
        <v>3133.3</v>
      </c>
      <c r="D16" s="29">
        <v>1378.5</v>
      </c>
      <c r="E16" s="30"/>
      <c r="F16" s="35">
        <f t="shared" si="1"/>
        <v>43.995148884562603</v>
      </c>
      <c r="G16" s="36"/>
      <c r="H16" s="1"/>
      <c r="I16" s="2"/>
    </row>
    <row r="17" spans="1:9" ht="16.2" thickBot="1" x14ac:dyDescent="0.35">
      <c r="A17" s="27" t="s">
        <v>15</v>
      </c>
      <c r="B17" s="28"/>
      <c r="C17" s="10">
        <v>1215.7</v>
      </c>
      <c r="D17" s="29">
        <v>348.9</v>
      </c>
      <c r="E17" s="30"/>
      <c r="F17" s="35">
        <f t="shared" si="1"/>
        <v>28.699514682898737</v>
      </c>
      <c r="G17" s="36"/>
      <c r="H17" s="1"/>
      <c r="I17" s="2"/>
    </row>
    <row r="18" spans="1:9" ht="16.2" thickBot="1" x14ac:dyDescent="0.35">
      <c r="A18" s="27" t="s">
        <v>16</v>
      </c>
      <c r="B18" s="28"/>
      <c r="C18" s="10">
        <v>3007.3</v>
      </c>
      <c r="D18" s="29">
        <v>1358.6</v>
      </c>
      <c r="E18" s="30"/>
      <c r="F18" s="35">
        <f t="shared" si="1"/>
        <v>45.176736607588197</v>
      </c>
      <c r="G18" s="36"/>
      <c r="H18" s="1"/>
      <c r="I18" s="2"/>
    </row>
    <row r="19" spans="1:9" ht="16.2" thickBot="1" x14ac:dyDescent="0.35">
      <c r="A19" s="27" t="s">
        <v>17</v>
      </c>
      <c r="B19" s="28"/>
      <c r="C19" s="10">
        <v>0</v>
      </c>
      <c r="D19" s="29">
        <v>0</v>
      </c>
      <c r="E19" s="30"/>
      <c r="F19" s="35">
        <v>0</v>
      </c>
      <c r="G19" s="36"/>
      <c r="H19" s="1"/>
      <c r="I19" s="2"/>
    </row>
    <row r="20" spans="1:9" ht="16.2" thickBot="1" x14ac:dyDescent="0.35">
      <c r="A20" s="27" t="s">
        <v>18</v>
      </c>
      <c r="B20" s="28"/>
      <c r="C20" s="10">
        <v>566.79999999999995</v>
      </c>
      <c r="D20" s="29">
        <v>0</v>
      </c>
      <c r="E20" s="30"/>
      <c r="F20" s="35">
        <f t="shared" si="1"/>
        <v>0</v>
      </c>
      <c r="G20" s="36"/>
      <c r="H20" s="1"/>
      <c r="I20" s="2"/>
    </row>
    <row r="21" spans="1:9" ht="16.2" thickBot="1" x14ac:dyDescent="0.35">
      <c r="A21" s="27" t="s">
        <v>25</v>
      </c>
      <c r="B21" s="28"/>
      <c r="C21" s="10">
        <v>159.69999999999999</v>
      </c>
      <c r="D21" s="29">
        <v>0</v>
      </c>
      <c r="E21" s="30"/>
      <c r="F21" s="35">
        <f t="shared" si="1"/>
        <v>0</v>
      </c>
      <c r="G21" s="36"/>
      <c r="H21" s="1"/>
      <c r="I21" s="2"/>
    </row>
    <row r="22" spans="1:9" ht="16.2" thickBot="1" x14ac:dyDescent="0.35">
      <c r="A22" s="27" t="s">
        <v>19</v>
      </c>
      <c r="B22" s="28"/>
      <c r="C22" s="10">
        <f>C14+C15+C16+C17+C18+C19+C20+C21</f>
        <v>10736.400000000001</v>
      </c>
      <c r="D22" s="29">
        <f>SUM(D14:D21)</f>
        <v>4389.7</v>
      </c>
      <c r="E22" s="30"/>
      <c r="F22" s="35">
        <f t="shared" si="1"/>
        <v>40.88614433143325</v>
      </c>
      <c r="G22" s="36"/>
      <c r="H22" s="1"/>
      <c r="I22" s="2"/>
    </row>
    <row r="23" spans="1:9" ht="16.2" thickBot="1" x14ac:dyDescent="0.35">
      <c r="A23" s="5" t="s">
        <v>20</v>
      </c>
      <c r="C23" s="10"/>
      <c r="D23" s="29">
        <f>D12-D22</f>
        <v>607.69999999999982</v>
      </c>
      <c r="E23" s="30"/>
      <c r="F23" s="29"/>
      <c r="G23" s="30"/>
      <c r="H23" s="1"/>
      <c r="I23" s="2"/>
    </row>
    <row r="24" spans="1:9" ht="52.8" customHeight="1" thickBot="1" x14ac:dyDescent="0.35">
      <c r="A24" s="39" t="s">
        <v>21</v>
      </c>
      <c r="B24" s="40"/>
      <c r="C24" s="6"/>
      <c r="D24" s="38"/>
      <c r="E24" s="37"/>
      <c r="F24" s="38"/>
      <c r="G24" s="37"/>
      <c r="H24" s="1"/>
      <c r="I24" s="2"/>
    </row>
    <row r="25" spans="1:9" ht="39.6" customHeight="1" thickBot="1" x14ac:dyDescent="0.35">
      <c r="A25" s="31" t="s">
        <v>22</v>
      </c>
      <c r="B25" s="32"/>
      <c r="C25" s="3"/>
      <c r="D25" s="29">
        <f>D23</f>
        <v>607.69999999999982</v>
      </c>
      <c r="E25" s="37"/>
      <c r="F25" s="38"/>
      <c r="G25" s="37"/>
      <c r="H25" s="1"/>
      <c r="I25" s="2"/>
    </row>
    <row r="26" spans="1:9" ht="39.6" customHeight="1" thickBot="1" x14ac:dyDescent="0.35">
      <c r="A26" s="31" t="s">
        <v>23</v>
      </c>
      <c r="B26" s="32"/>
      <c r="C26" s="10">
        <f>-C12</f>
        <v>-10929.3</v>
      </c>
      <c r="D26" s="29">
        <f>-D12</f>
        <v>-4997.3999999999996</v>
      </c>
      <c r="E26" s="37"/>
      <c r="F26" s="38"/>
      <c r="G26" s="37"/>
      <c r="H26" s="1"/>
      <c r="I26" s="2"/>
    </row>
    <row r="27" spans="1:9" ht="16.2" thickBot="1" x14ac:dyDescent="0.35">
      <c r="A27" s="27" t="s">
        <v>24</v>
      </c>
      <c r="B27" s="28"/>
      <c r="C27" s="10">
        <f>C22</f>
        <v>10736.400000000001</v>
      </c>
      <c r="D27" s="29">
        <f>D22</f>
        <v>4389.7</v>
      </c>
      <c r="E27" s="37"/>
      <c r="F27" s="38"/>
      <c r="G27" s="37"/>
      <c r="H27" s="1"/>
      <c r="I27" s="2"/>
    </row>
    <row r="28" spans="1:9" x14ac:dyDescent="0.3">
      <c r="A28" s="9"/>
      <c r="B28" s="41"/>
      <c r="C28" s="41"/>
      <c r="D28" s="41"/>
      <c r="E28" s="41"/>
      <c r="F28" s="41"/>
      <c r="G28" s="42"/>
      <c r="H28" s="42"/>
      <c r="I28" s="2"/>
    </row>
  </sheetData>
  <mergeCells count="74">
    <mergeCell ref="B28:D28"/>
    <mergeCell ref="E28:F28"/>
    <mergeCell ref="G28:H28"/>
    <mergeCell ref="A26:B26"/>
    <mergeCell ref="D26:E26"/>
    <mergeCell ref="F26:G26"/>
    <mergeCell ref="A27:B27"/>
    <mergeCell ref="D27:E27"/>
    <mergeCell ref="F27:G27"/>
    <mergeCell ref="D23:E23"/>
    <mergeCell ref="F23:G23"/>
    <mergeCell ref="A24:B24"/>
    <mergeCell ref="D24:E24"/>
    <mergeCell ref="F24:G24"/>
    <mergeCell ref="A25:B25"/>
    <mergeCell ref="D25:E25"/>
    <mergeCell ref="F25:G25"/>
    <mergeCell ref="A21:B21"/>
    <mergeCell ref="D21:E21"/>
    <mergeCell ref="F21:G21"/>
    <mergeCell ref="A22:B22"/>
    <mergeCell ref="D22:E22"/>
    <mergeCell ref="F22:G22"/>
    <mergeCell ref="A19:B19"/>
    <mergeCell ref="D19:E19"/>
    <mergeCell ref="F19:G19"/>
    <mergeCell ref="A20:B20"/>
    <mergeCell ref="D20:E20"/>
    <mergeCell ref="F20:G20"/>
    <mergeCell ref="A17:B17"/>
    <mergeCell ref="D17:E17"/>
    <mergeCell ref="F17:G17"/>
    <mergeCell ref="A18:B18"/>
    <mergeCell ref="D18:E18"/>
    <mergeCell ref="F18:G18"/>
    <mergeCell ref="A15:B15"/>
    <mergeCell ref="D15:E15"/>
    <mergeCell ref="F15:G15"/>
    <mergeCell ref="A16:B16"/>
    <mergeCell ref="D16:E16"/>
    <mergeCell ref="F16:G16"/>
    <mergeCell ref="A12:B12"/>
    <mergeCell ref="D12:E12"/>
    <mergeCell ref="F12:G12"/>
    <mergeCell ref="A14:B14"/>
    <mergeCell ref="D14:E14"/>
    <mergeCell ref="F14:G14"/>
    <mergeCell ref="A10:B10"/>
    <mergeCell ref="D10:E10"/>
    <mergeCell ref="F10:G10"/>
    <mergeCell ref="A11:B11"/>
    <mergeCell ref="D11:E11"/>
    <mergeCell ref="F11:G11"/>
    <mergeCell ref="A8:B8"/>
    <mergeCell ref="D8:E8"/>
    <mergeCell ref="F8:G8"/>
    <mergeCell ref="A9:B9"/>
    <mergeCell ref="D9:E9"/>
    <mergeCell ref="F9:G9"/>
    <mergeCell ref="A5:G5"/>
    <mergeCell ref="A6:B6"/>
    <mergeCell ref="D6:E6"/>
    <mergeCell ref="F6:G6"/>
    <mergeCell ref="A7:B7"/>
    <mergeCell ref="D7:E7"/>
    <mergeCell ref="F7:G7"/>
    <mergeCell ref="A1:G1"/>
    <mergeCell ref="A2:B2"/>
    <mergeCell ref="D2:E2"/>
    <mergeCell ref="F2:G2"/>
    <mergeCell ref="A3:B4"/>
    <mergeCell ref="C3:C4"/>
    <mergeCell ref="D3:E4"/>
    <mergeCell ref="F3:G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C7F9D-BC8B-444A-9643-BFF2639C8723}">
  <dimension ref="A1:I28"/>
  <sheetViews>
    <sheetView tabSelected="1" zoomScaleNormal="100" workbookViewId="0">
      <selection activeCell="D19" sqref="D19:E19"/>
    </sheetView>
  </sheetViews>
  <sheetFormatPr defaultRowHeight="14.4" x14ac:dyDescent="0.3"/>
  <cols>
    <col min="2" max="2" width="31.77734375" customWidth="1"/>
    <col min="3" max="3" width="10.88671875" customWidth="1"/>
  </cols>
  <sheetData>
    <row r="1" spans="1:9" ht="40.799999999999997" customHeight="1" x14ac:dyDescent="0.3">
      <c r="A1" s="11" t="s">
        <v>28</v>
      </c>
      <c r="B1" s="11"/>
      <c r="C1" s="11"/>
      <c r="D1" s="11"/>
      <c r="E1" s="11"/>
      <c r="F1" s="11"/>
      <c r="G1" s="11"/>
      <c r="H1" s="1"/>
      <c r="I1" s="2"/>
    </row>
    <row r="2" spans="1:9" ht="16.2" thickBot="1" x14ac:dyDescent="0.35">
      <c r="A2" s="12" t="s">
        <v>0</v>
      </c>
      <c r="B2" s="12"/>
      <c r="C2" s="9"/>
      <c r="D2" s="13"/>
      <c r="E2" s="13"/>
      <c r="F2" s="13"/>
      <c r="G2" s="13"/>
      <c r="H2" s="1"/>
      <c r="I2" s="2"/>
    </row>
    <row r="3" spans="1:9" ht="15.6" x14ac:dyDescent="0.3">
      <c r="A3" s="14"/>
      <c r="B3" s="15"/>
      <c r="C3" s="18" t="s">
        <v>1</v>
      </c>
      <c r="D3" s="14" t="s">
        <v>2</v>
      </c>
      <c r="E3" s="15"/>
      <c r="F3" s="20" t="s">
        <v>3</v>
      </c>
      <c r="G3" s="21"/>
      <c r="H3" s="1"/>
      <c r="I3" s="2"/>
    </row>
    <row r="4" spans="1:9" ht="16.2" thickBot="1" x14ac:dyDescent="0.35">
      <c r="A4" s="16"/>
      <c r="B4" s="17"/>
      <c r="C4" s="19"/>
      <c r="D4" s="16"/>
      <c r="E4" s="17"/>
      <c r="F4" s="22"/>
      <c r="G4" s="23"/>
      <c r="H4" s="1"/>
      <c r="I4" s="2"/>
    </row>
    <row r="5" spans="1:9" ht="16.2" thickBot="1" x14ac:dyDescent="0.35">
      <c r="A5" s="24" t="s">
        <v>4</v>
      </c>
      <c r="B5" s="25"/>
      <c r="C5" s="25"/>
      <c r="D5" s="25"/>
      <c r="E5" s="25"/>
      <c r="F5" s="25"/>
      <c r="G5" s="26"/>
      <c r="H5" s="1"/>
      <c r="I5" s="2"/>
    </row>
    <row r="6" spans="1:9" ht="16.2" thickBot="1" x14ac:dyDescent="0.35">
      <c r="A6" s="27" t="s">
        <v>5</v>
      </c>
      <c r="B6" s="28"/>
      <c r="C6" s="10">
        <f>C7+C8+C9+C1+C10</f>
        <v>3558.7</v>
      </c>
      <c r="D6" s="29">
        <f>D7+D8+D9+D10</f>
        <v>1816.5</v>
      </c>
      <c r="E6" s="30"/>
      <c r="F6" s="29">
        <f>D6/C6*100</f>
        <v>51.043920532778827</v>
      </c>
      <c r="G6" s="30"/>
      <c r="H6" s="1"/>
      <c r="I6" s="2"/>
    </row>
    <row r="7" spans="1:9" ht="16.2" thickBot="1" x14ac:dyDescent="0.35">
      <c r="A7" s="27" t="s">
        <v>6</v>
      </c>
      <c r="B7" s="28"/>
      <c r="C7" s="10">
        <v>531.20000000000005</v>
      </c>
      <c r="D7" s="29">
        <v>439.3</v>
      </c>
      <c r="E7" s="30"/>
      <c r="F7" s="29">
        <f t="shared" ref="F7:F12" si="0">D7/C7*100</f>
        <v>82.699548192771076</v>
      </c>
      <c r="G7" s="30"/>
      <c r="H7" s="1"/>
      <c r="I7" s="2"/>
    </row>
    <row r="8" spans="1:9" ht="34.200000000000003" customHeight="1" thickBot="1" x14ac:dyDescent="0.35">
      <c r="A8" s="31" t="s">
        <v>7</v>
      </c>
      <c r="B8" s="32"/>
      <c r="C8" s="10">
        <v>1204.5</v>
      </c>
      <c r="D8" s="29">
        <v>945.1</v>
      </c>
      <c r="E8" s="30"/>
      <c r="F8" s="29">
        <f t="shared" si="0"/>
        <v>78.464092984640928</v>
      </c>
      <c r="G8" s="30"/>
      <c r="H8" s="1"/>
      <c r="I8" s="2"/>
    </row>
    <row r="9" spans="1:9" ht="16.2" thickBot="1" x14ac:dyDescent="0.35">
      <c r="A9" s="27" t="s">
        <v>8</v>
      </c>
      <c r="B9" s="28"/>
      <c r="C9" s="10">
        <v>160</v>
      </c>
      <c r="D9" s="29">
        <v>29.6</v>
      </c>
      <c r="E9" s="30"/>
      <c r="F9" s="29">
        <f t="shared" si="0"/>
        <v>18.5</v>
      </c>
      <c r="G9" s="30"/>
      <c r="H9" s="1"/>
      <c r="I9" s="2"/>
    </row>
    <row r="10" spans="1:9" ht="16.2" thickBot="1" x14ac:dyDescent="0.35">
      <c r="A10" s="27" t="s">
        <v>9</v>
      </c>
      <c r="B10" s="28"/>
      <c r="C10" s="10">
        <v>1663</v>
      </c>
      <c r="D10" s="29">
        <v>402.5</v>
      </c>
      <c r="E10" s="30"/>
      <c r="F10" s="29">
        <f t="shared" si="0"/>
        <v>24.203247143716176</v>
      </c>
      <c r="G10" s="30"/>
      <c r="H10" s="1"/>
      <c r="I10" s="2"/>
    </row>
    <row r="11" spans="1:9" ht="16.2" thickBot="1" x14ac:dyDescent="0.35">
      <c r="A11" s="27" t="s">
        <v>10</v>
      </c>
      <c r="B11" s="28"/>
      <c r="C11" s="10">
        <v>7370.6</v>
      </c>
      <c r="D11" s="29">
        <v>5483.3</v>
      </c>
      <c r="E11" s="30"/>
      <c r="F11" s="29">
        <f t="shared" si="0"/>
        <v>74.394214853607579</v>
      </c>
      <c r="G11" s="30"/>
      <c r="H11" s="1"/>
      <c r="I11" s="2"/>
    </row>
    <row r="12" spans="1:9" ht="16.2" thickBot="1" x14ac:dyDescent="0.35">
      <c r="A12" s="27" t="s">
        <v>11</v>
      </c>
      <c r="B12" s="28"/>
      <c r="C12" s="10">
        <f>C6+C11</f>
        <v>10929.3</v>
      </c>
      <c r="D12" s="29">
        <f>D6+D11</f>
        <v>7299.8</v>
      </c>
      <c r="E12" s="30"/>
      <c r="F12" s="29">
        <f t="shared" si="0"/>
        <v>66.791102815367879</v>
      </c>
      <c r="G12" s="30"/>
      <c r="H12" s="1"/>
      <c r="I12" s="2"/>
    </row>
    <row r="13" spans="1:9" ht="16.2" thickBot="1" x14ac:dyDescent="0.35">
      <c r="A13" s="4"/>
      <c r="H13" s="1"/>
      <c r="I13" s="2"/>
    </row>
    <row r="14" spans="1:9" ht="16.2" thickBot="1" x14ac:dyDescent="0.35">
      <c r="A14" s="33" t="s">
        <v>12</v>
      </c>
      <c r="B14" s="34"/>
      <c r="C14" s="10">
        <v>2621.3000000000002</v>
      </c>
      <c r="D14" s="35">
        <v>1950.4</v>
      </c>
      <c r="E14" s="36"/>
      <c r="F14" s="35">
        <f>D14/C14*100</f>
        <v>74.405829168733078</v>
      </c>
      <c r="G14" s="36"/>
      <c r="H14" s="1"/>
      <c r="I14" s="2"/>
    </row>
    <row r="15" spans="1:9" ht="16.2" thickBot="1" x14ac:dyDescent="0.35">
      <c r="A15" s="27" t="s">
        <v>13</v>
      </c>
      <c r="B15" s="28"/>
      <c r="C15" s="10">
        <v>92.3</v>
      </c>
      <c r="D15" s="29">
        <v>55.7</v>
      </c>
      <c r="E15" s="30"/>
      <c r="F15" s="35">
        <f t="shared" ref="F15:F22" si="1">D15/C15*100</f>
        <v>60.346695557963173</v>
      </c>
      <c r="G15" s="36"/>
      <c r="H15" s="1"/>
      <c r="I15" s="2"/>
    </row>
    <row r="16" spans="1:9" ht="16.2" thickBot="1" x14ac:dyDescent="0.35">
      <c r="A16" s="27" t="s">
        <v>14</v>
      </c>
      <c r="B16" s="28"/>
      <c r="C16" s="10">
        <v>3266.2</v>
      </c>
      <c r="D16" s="29">
        <v>2126.6999999999998</v>
      </c>
      <c r="E16" s="30"/>
      <c r="F16" s="35">
        <f t="shared" si="1"/>
        <v>65.112362990631311</v>
      </c>
      <c r="G16" s="36"/>
      <c r="H16" s="1"/>
      <c r="I16" s="2"/>
    </row>
    <row r="17" spans="1:9" ht="16.2" thickBot="1" x14ac:dyDescent="0.35">
      <c r="A17" s="27" t="s">
        <v>15</v>
      </c>
      <c r="B17" s="28"/>
      <c r="C17" s="10">
        <v>1502.2</v>
      </c>
      <c r="D17" s="29">
        <v>658</v>
      </c>
      <c r="E17" s="30"/>
      <c r="F17" s="35">
        <f t="shared" si="1"/>
        <v>43.80242311276794</v>
      </c>
      <c r="G17" s="36"/>
      <c r="H17" s="1"/>
      <c r="I17" s="2"/>
    </row>
    <row r="18" spans="1:9" ht="16.2" thickBot="1" x14ac:dyDescent="0.35">
      <c r="A18" s="27" t="s">
        <v>16</v>
      </c>
      <c r="B18" s="28"/>
      <c r="C18" s="10">
        <v>3007.3</v>
      </c>
      <c r="D18" s="29">
        <v>1743.3</v>
      </c>
      <c r="E18" s="30"/>
      <c r="F18" s="35">
        <f t="shared" si="1"/>
        <v>57.968942240547996</v>
      </c>
      <c r="G18" s="36"/>
      <c r="H18" s="1"/>
      <c r="I18" s="2"/>
    </row>
    <row r="19" spans="1:9" ht="16.2" thickBot="1" x14ac:dyDescent="0.35">
      <c r="A19" s="27" t="s">
        <v>17</v>
      </c>
      <c r="B19" s="28"/>
      <c r="C19" s="10">
        <v>0</v>
      </c>
      <c r="D19" s="29">
        <v>0</v>
      </c>
      <c r="E19" s="30"/>
      <c r="F19" s="35">
        <v>0</v>
      </c>
      <c r="G19" s="36"/>
      <c r="H19" s="1"/>
      <c r="I19" s="2"/>
    </row>
    <row r="20" spans="1:9" ht="16.2" thickBot="1" x14ac:dyDescent="0.35">
      <c r="A20" s="27" t="s">
        <v>18</v>
      </c>
      <c r="B20" s="28"/>
      <c r="C20" s="10">
        <v>566.79999999999995</v>
      </c>
      <c r="D20" s="29">
        <v>0</v>
      </c>
      <c r="E20" s="30"/>
      <c r="F20" s="35">
        <f t="shared" si="1"/>
        <v>0</v>
      </c>
      <c r="G20" s="36"/>
      <c r="H20" s="1"/>
      <c r="I20" s="2"/>
    </row>
    <row r="21" spans="1:9" ht="16.2" thickBot="1" x14ac:dyDescent="0.35">
      <c r="A21" s="27" t="s">
        <v>25</v>
      </c>
      <c r="B21" s="28"/>
      <c r="C21" s="10">
        <v>159.69999999999999</v>
      </c>
      <c r="D21" s="29">
        <v>0</v>
      </c>
      <c r="E21" s="30"/>
      <c r="F21" s="35">
        <f t="shared" si="1"/>
        <v>0</v>
      </c>
      <c r="G21" s="36"/>
      <c r="H21" s="1"/>
      <c r="I21" s="2"/>
    </row>
    <row r="22" spans="1:9" ht="16.2" thickBot="1" x14ac:dyDescent="0.35">
      <c r="A22" s="27" t="s">
        <v>19</v>
      </c>
      <c r="B22" s="28"/>
      <c r="C22" s="10">
        <f>C14+C15+C16+C17+C18+C19+C20+C21</f>
        <v>11215.8</v>
      </c>
      <c r="D22" s="29">
        <f>SUM(D14:D21)</f>
        <v>6534.1</v>
      </c>
      <c r="E22" s="30"/>
      <c r="F22" s="35">
        <f t="shared" si="1"/>
        <v>58.257993188180969</v>
      </c>
      <c r="G22" s="36"/>
      <c r="H22" s="1"/>
      <c r="I22" s="2"/>
    </row>
    <row r="23" spans="1:9" ht="16.2" thickBot="1" x14ac:dyDescent="0.35">
      <c r="A23" s="5" t="s">
        <v>20</v>
      </c>
      <c r="C23" s="10"/>
      <c r="D23" s="29">
        <f>D12-D22</f>
        <v>765.69999999999982</v>
      </c>
      <c r="E23" s="30"/>
      <c r="F23" s="29"/>
      <c r="G23" s="30"/>
      <c r="H23" s="1"/>
      <c r="I23" s="2"/>
    </row>
    <row r="24" spans="1:9" ht="52.8" customHeight="1" thickBot="1" x14ac:dyDescent="0.35">
      <c r="A24" s="39" t="s">
        <v>21</v>
      </c>
      <c r="B24" s="40"/>
      <c r="C24" s="6"/>
      <c r="D24" s="38"/>
      <c r="E24" s="37"/>
      <c r="F24" s="38"/>
      <c r="G24" s="37"/>
      <c r="H24" s="1"/>
      <c r="I24" s="2"/>
    </row>
    <row r="25" spans="1:9" ht="39.6" customHeight="1" thickBot="1" x14ac:dyDescent="0.35">
      <c r="A25" s="31" t="s">
        <v>22</v>
      </c>
      <c r="B25" s="32"/>
      <c r="C25" s="3"/>
      <c r="D25" s="29">
        <f>D23</f>
        <v>765.69999999999982</v>
      </c>
      <c r="E25" s="37"/>
      <c r="F25" s="38"/>
      <c r="G25" s="37"/>
      <c r="H25" s="1"/>
      <c r="I25" s="2"/>
    </row>
    <row r="26" spans="1:9" ht="39.6" customHeight="1" thickBot="1" x14ac:dyDescent="0.35">
      <c r="A26" s="31" t="s">
        <v>23</v>
      </c>
      <c r="B26" s="32"/>
      <c r="C26" s="10">
        <f>-C12</f>
        <v>-10929.3</v>
      </c>
      <c r="D26" s="29">
        <f>-D12</f>
        <v>-7299.8</v>
      </c>
      <c r="E26" s="37"/>
      <c r="F26" s="38"/>
      <c r="G26" s="37"/>
      <c r="H26" s="1"/>
      <c r="I26" s="2"/>
    </row>
    <row r="27" spans="1:9" ht="16.2" thickBot="1" x14ac:dyDescent="0.35">
      <c r="A27" s="27" t="s">
        <v>24</v>
      </c>
      <c r="B27" s="28"/>
      <c r="C27" s="10">
        <f>C22</f>
        <v>11215.8</v>
      </c>
      <c r="D27" s="29">
        <f>D22</f>
        <v>6534.1</v>
      </c>
      <c r="E27" s="37"/>
      <c r="F27" s="38"/>
      <c r="G27" s="37"/>
      <c r="H27" s="1"/>
      <c r="I27" s="2"/>
    </row>
    <row r="28" spans="1:9" x14ac:dyDescent="0.3">
      <c r="A28" s="9"/>
      <c r="B28" s="41"/>
      <c r="C28" s="41"/>
      <c r="D28" s="41"/>
      <c r="E28" s="41"/>
      <c r="F28" s="41"/>
      <c r="G28" s="42"/>
      <c r="H28" s="42"/>
      <c r="I28" s="2"/>
    </row>
  </sheetData>
  <mergeCells count="74">
    <mergeCell ref="B28:D28"/>
    <mergeCell ref="E28:F28"/>
    <mergeCell ref="G28:H28"/>
    <mergeCell ref="A26:B26"/>
    <mergeCell ref="D26:E26"/>
    <mergeCell ref="F26:G26"/>
    <mergeCell ref="A27:B27"/>
    <mergeCell ref="D27:E27"/>
    <mergeCell ref="F27:G27"/>
    <mergeCell ref="D23:E23"/>
    <mergeCell ref="F23:G23"/>
    <mergeCell ref="A24:B24"/>
    <mergeCell ref="D24:E24"/>
    <mergeCell ref="F24:G24"/>
    <mergeCell ref="A25:B25"/>
    <mergeCell ref="D25:E25"/>
    <mergeCell ref="F25:G25"/>
    <mergeCell ref="A21:B21"/>
    <mergeCell ref="D21:E21"/>
    <mergeCell ref="F21:G21"/>
    <mergeCell ref="A22:B22"/>
    <mergeCell ref="D22:E22"/>
    <mergeCell ref="F22:G22"/>
    <mergeCell ref="A19:B19"/>
    <mergeCell ref="D19:E19"/>
    <mergeCell ref="F19:G19"/>
    <mergeCell ref="A20:B20"/>
    <mergeCell ref="D20:E20"/>
    <mergeCell ref="F20:G20"/>
    <mergeCell ref="A17:B17"/>
    <mergeCell ref="D17:E17"/>
    <mergeCell ref="F17:G17"/>
    <mergeCell ref="A18:B18"/>
    <mergeCell ref="D18:E18"/>
    <mergeCell ref="F18:G18"/>
    <mergeCell ref="A15:B15"/>
    <mergeCell ref="D15:E15"/>
    <mergeCell ref="F15:G15"/>
    <mergeCell ref="A16:B16"/>
    <mergeCell ref="D16:E16"/>
    <mergeCell ref="F16:G16"/>
    <mergeCell ref="A12:B12"/>
    <mergeCell ref="D12:E12"/>
    <mergeCell ref="F12:G12"/>
    <mergeCell ref="A14:B14"/>
    <mergeCell ref="D14:E14"/>
    <mergeCell ref="F14:G14"/>
    <mergeCell ref="A10:B10"/>
    <mergeCell ref="D10:E10"/>
    <mergeCell ref="F10:G10"/>
    <mergeCell ref="A11:B11"/>
    <mergeCell ref="D11:E11"/>
    <mergeCell ref="F11:G11"/>
    <mergeCell ref="A8:B8"/>
    <mergeCell ref="D8:E8"/>
    <mergeCell ref="F8:G8"/>
    <mergeCell ref="A9:B9"/>
    <mergeCell ref="D9:E9"/>
    <mergeCell ref="F9:G9"/>
    <mergeCell ref="A5:G5"/>
    <mergeCell ref="A6:B6"/>
    <mergeCell ref="D6:E6"/>
    <mergeCell ref="F6:G6"/>
    <mergeCell ref="A7:B7"/>
    <mergeCell ref="D7:E7"/>
    <mergeCell ref="F7:G7"/>
    <mergeCell ref="A1:G1"/>
    <mergeCell ref="A2:B2"/>
    <mergeCell ref="D2:E2"/>
    <mergeCell ref="F2:G2"/>
    <mergeCell ref="A3:B4"/>
    <mergeCell ref="C3:C4"/>
    <mergeCell ref="D3:E4"/>
    <mergeCell ref="F3:G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 (4)</vt:lpstr>
      <vt:lpstr>Лист1 (5)</vt:lpstr>
      <vt:lpstr>Лист1 (6)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 централизованой бухгалтерии</dc:creator>
  <cp:lastModifiedBy>Бухгалтер централизованой бухгалтерии</cp:lastModifiedBy>
  <dcterms:created xsi:type="dcterms:W3CDTF">2021-09-09T08:02:04Z</dcterms:created>
  <dcterms:modified xsi:type="dcterms:W3CDTF">2021-10-05T05:54:26Z</dcterms:modified>
</cp:coreProperties>
</file>