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xr:revisionPtr revIDLastSave="0" documentId="13_ncr:1_{0D88F8EA-5607-4CB9-A7B0-A5C76EAFEA14}" xr6:coauthVersionLast="45" xr6:coauthVersionMax="45" xr10:uidLastSave="{00000000-0000-0000-0000-000000000000}"/>
  <bookViews>
    <workbookView xWindow="10956" yWindow="0" windowWidth="11676" windowHeight="12036" tabRatio="776" activeTab="2" xr2:uid="{096495BD-76D9-49E5-93AB-76D30DB50992}"/>
  </bookViews>
  <sheets>
    <sheet name="Лист1 (4)" sheetId="10" r:id="rId1"/>
    <sheet name="Лист1 (5)" sheetId="15" r:id="rId2"/>
    <sheet name="Лист1 (6)" sheetId="16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4" i="16" l="1"/>
  <c r="D29" i="16" s="1"/>
  <c r="C24" i="16"/>
  <c r="C29" i="16" s="1"/>
  <c r="F23" i="16"/>
  <c r="F22" i="16"/>
  <c r="F20" i="16"/>
  <c r="F19" i="16"/>
  <c r="F18" i="16"/>
  <c r="F17" i="16"/>
  <c r="F16" i="16"/>
  <c r="F13" i="16"/>
  <c r="F12" i="16"/>
  <c r="F11" i="16"/>
  <c r="F10" i="16"/>
  <c r="F9" i="16"/>
  <c r="F8" i="16"/>
  <c r="F7" i="16"/>
  <c r="D6" i="16"/>
  <c r="F6" i="16" s="1"/>
  <c r="C6" i="16"/>
  <c r="C14" i="16" s="1"/>
  <c r="C28" i="16" s="1"/>
  <c r="D24" i="15"/>
  <c r="D29" i="15" s="1"/>
  <c r="C24" i="15"/>
  <c r="C29" i="15" s="1"/>
  <c r="F23" i="15"/>
  <c r="F22" i="15"/>
  <c r="F20" i="15"/>
  <c r="F19" i="15"/>
  <c r="F18" i="15"/>
  <c r="F17" i="15"/>
  <c r="F16" i="15"/>
  <c r="F13" i="15"/>
  <c r="F12" i="15"/>
  <c r="F11" i="15"/>
  <c r="F10" i="15"/>
  <c r="F9" i="15"/>
  <c r="F8" i="15"/>
  <c r="F7" i="15"/>
  <c r="D6" i="15"/>
  <c r="D14" i="15" s="1"/>
  <c r="C6" i="15"/>
  <c r="C14" i="15" s="1"/>
  <c r="C28" i="15" s="1"/>
  <c r="D6" i="10"/>
  <c r="C6" i="10"/>
  <c r="F12" i="10"/>
  <c r="C24" i="10"/>
  <c r="F11" i="10"/>
  <c r="F24" i="16" l="1"/>
  <c r="D14" i="16"/>
  <c r="D28" i="16" s="1"/>
  <c r="F14" i="15"/>
  <c r="D25" i="15"/>
  <c r="D27" i="15" s="1"/>
  <c r="D28" i="15"/>
  <c r="F6" i="15"/>
  <c r="F24" i="15"/>
  <c r="C14" i="10"/>
  <c r="C28" i="10" s="1"/>
  <c r="D24" i="10"/>
  <c r="D29" i="10" s="1"/>
  <c r="C29" i="10"/>
  <c r="F23" i="10"/>
  <c r="F22" i="10"/>
  <c r="F20" i="10"/>
  <c r="F19" i="10"/>
  <c r="F18" i="10"/>
  <c r="F17" i="10"/>
  <c r="F16" i="10"/>
  <c r="F13" i="10"/>
  <c r="F10" i="10"/>
  <c r="F9" i="10"/>
  <c r="F8" i="10"/>
  <c r="F7" i="10"/>
  <c r="F14" i="16" l="1"/>
  <c r="D25" i="16"/>
  <c r="D27" i="16" s="1"/>
  <c r="F6" i="10"/>
  <c r="F24" i="10"/>
  <c r="D14" i="10"/>
  <c r="F14" i="10" l="1"/>
  <c r="D25" i="10"/>
  <c r="D27" i="10" s="1"/>
  <c r="D28" i="10"/>
</calcChain>
</file>

<file path=xl/sharedStrings.xml><?xml version="1.0" encoding="utf-8"?>
<sst xmlns="http://schemas.openxmlformats.org/spreadsheetml/2006/main" count="87" uniqueCount="31">
  <si>
    <t xml:space="preserve"> </t>
  </si>
  <si>
    <t>План</t>
  </si>
  <si>
    <t>Исполнено</t>
  </si>
  <si>
    <t>% исполнения</t>
  </si>
  <si>
    <t>ДОХОДЫ</t>
  </si>
  <si>
    <t>ВСЕГО СОБСТВЕННЫХ ДОХОДОВ</t>
  </si>
  <si>
    <t>1.1.Налоги на прибыль, доходы</t>
  </si>
  <si>
    <t>1.2.Налоги на товары (работы, услуги) реализуемые на территории РФ</t>
  </si>
  <si>
    <t>1,3.Единый сел/х налог</t>
  </si>
  <si>
    <t>1.4.Налоги на имущество</t>
  </si>
  <si>
    <t>2.Безвозмездные поступления</t>
  </si>
  <si>
    <t>ИТОГО ДОХОДОВ :</t>
  </si>
  <si>
    <t>1.Общегосударственные вопросы</t>
  </si>
  <si>
    <t>2.Национальная оборона</t>
  </si>
  <si>
    <t>3. Национальная безопасность</t>
  </si>
  <si>
    <t>4.Национальная экономика</t>
  </si>
  <si>
    <t>5.Жилищно-коммунальное хозяйство</t>
  </si>
  <si>
    <t>6.Социальная политика</t>
  </si>
  <si>
    <t>7. Культура, кинематография</t>
  </si>
  <si>
    <t>ИТОГО РАСХОДОВ</t>
  </si>
  <si>
    <t>Дефицит, профицит (-,+)</t>
  </si>
  <si>
    <t>Источники финансирования дефицита бюджета</t>
  </si>
  <si>
    <t>Изменение остатков средств на счетах</t>
  </si>
  <si>
    <t>Увеличение остатков средств бюджетов</t>
  </si>
  <si>
    <t>Уменьшение остатков средств бюджетов</t>
  </si>
  <si>
    <t>ИСПОЛНЕНИЕ БЮДЖЕТА  Силинского сельсовета за 1 квартал 2021 года</t>
  </si>
  <si>
    <t>8.Социальная политика (пенс. обеспечение)</t>
  </si>
  <si>
    <t>1.5.аренда имущества</t>
  </si>
  <si>
    <t>1.6.компенсация</t>
  </si>
  <si>
    <t>ИСПОЛНЕНИЕ БЮДЖЕТА  Силинского сельсовета за 2 квартал 2021 года</t>
  </si>
  <si>
    <t>ИСПОЛНЕНИЕ БЮДЖЕТА  Силинского сельсовета за 3 квартал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</si>
</sst>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b/>
      <sz val="13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7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0" fontId="1" fillId="0" borderId="0" xfId="0" applyFont="1"/>
    <xf numFmtId="164" fontId="7" fillId="0" borderId="5" xfId="0" applyNumberFormat="1" applyFont="1" applyBorder="1" applyAlignment="1">
      <alignment horizontal="center" vertical="center"/>
    </xf>
    <xf numFmtId="0" fontId="1" fillId="0" borderId="0" xfId="0" applyFont="1"/>
    <xf numFmtId="0" fontId="4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1" fillId="0" borderId="8" xfId="0" applyFont="1" applyBorder="1"/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164" fontId="7" fillId="0" borderId="11" xfId="0" applyNumberFormat="1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164" fontId="7" fillId="0" borderId="4" xfId="0" applyNumberFormat="1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" fillId="0" borderId="7" xfId="0" applyFont="1" applyBorder="1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10</xdr:col>
      <xdr:colOff>19050</xdr:colOff>
      <xdr:row>24</xdr:row>
      <xdr:rowOff>0</xdr:rowOff>
    </xdr:to>
    <xdr:sp macro="" textlink="">
      <xdr:nvSpPr>
        <xdr:cNvPr id="2" name="Line 5">
          <a:extLst>
            <a:ext uri="{FF2B5EF4-FFF2-40B4-BE49-F238E27FC236}">
              <a16:creationId xmlns:a16="http://schemas.microsoft.com/office/drawing/2014/main" id="{C563F871-CAD1-449F-97FE-86A649BDF621}"/>
            </a:ext>
          </a:extLst>
        </xdr:cNvPr>
        <xdr:cNvSpPr>
          <a:spLocks noChangeShapeType="1"/>
        </xdr:cNvSpPr>
      </xdr:nvSpPr>
      <xdr:spPr bwMode="auto">
        <a:xfrm>
          <a:off x="0" y="5676900"/>
          <a:ext cx="76847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0</xdr:col>
      <xdr:colOff>91440</xdr:colOff>
      <xdr:row>14</xdr:row>
      <xdr:rowOff>182880</xdr:rowOff>
    </xdr:from>
    <xdr:to>
      <xdr:col>10</xdr:col>
      <xdr:colOff>81915</xdr:colOff>
      <xdr:row>14</xdr:row>
      <xdr:rowOff>182880</xdr:rowOff>
    </xdr:to>
    <xdr:sp macro="" textlink="">
      <xdr:nvSpPr>
        <xdr:cNvPr id="3" name="Line 14">
          <a:extLst>
            <a:ext uri="{FF2B5EF4-FFF2-40B4-BE49-F238E27FC236}">
              <a16:creationId xmlns:a16="http://schemas.microsoft.com/office/drawing/2014/main" id="{7680C7E9-792B-4AFD-8357-8318116DAAB1}"/>
            </a:ext>
          </a:extLst>
        </xdr:cNvPr>
        <xdr:cNvSpPr>
          <a:spLocks noChangeShapeType="1"/>
        </xdr:cNvSpPr>
      </xdr:nvSpPr>
      <xdr:spPr bwMode="auto">
        <a:xfrm>
          <a:off x="91440" y="3802380"/>
          <a:ext cx="765619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ru-RU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10</xdr:col>
      <xdr:colOff>19050</xdr:colOff>
      <xdr:row>24</xdr:row>
      <xdr:rowOff>0</xdr:rowOff>
    </xdr:to>
    <xdr:sp macro="" textlink="">
      <xdr:nvSpPr>
        <xdr:cNvPr id="2" name="Line 5">
          <a:extLst>
            <a:ext uri="{FF2B5EF4-FFF2-40B4-BE49-F238E27FC236}">
              <a16:creationId xmlns:a16="http://schemas.microsoft.com/office/drawing/2014/main" id="{AA946CFC-1ACB-4E80-9EEA-629B34FFA606}"/>
            </a:ext>
          </a:extLst>
        </xdr:cNvPr>
        <xdr:cNvSpPr>
          <a:spLocks noChangeShapeType="1"/>
        </xdr:cNvSpPr>
      </xdr:nvSpPr>
      <xdr:spPr bwMode="auto">
        <a:xfrm>
          <a:off x="0" y="5471160"/>
          <a:ext cx="782193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0</xdr:col>
      <xdr:colOff>91440</xdr:colOff>
      <xdr:row>14</xdr:row>
      <xdr:rowOff>182880</xdr:rowOff>
    </xdr:from>
    <xdr:to>
      <xdr:col>10</xdr:col>
      <xdr:colOff>81915</xdr:colOff>
      <xdr:row>14</xdr:row>
      <xdr:rowOff>182880</xdr:rowOff>
    </xdr:to>
    <xdr:sp macro="" textlink="">
      <xdr:nvSpPr>
        <xdr:cNvPr id="3" name="Line 14">
          <a:extLst>
            <a:ext uri="{FF2B5EF4-FFF2-40B4-BE49-F238E27FC236}">
              <a16:creationId xmlns:a16="http://schemas.microsoft.com/office/drawing/2014/main" id="{44D1FA9C-B2EA-41FF-8C34-86A4B4A73849}"/>
            </a:ext>
          </a:extLst>
        </xdr:cNvPr>
        <xdr:cNvSpPr>
          <a:spLocks noChangeShapeType="1"/>
        </xdr:cNvSpPr>
      </xdr:nvSpPr>
      <xdr:spPr bwMode="auto">
        <a:xfrm>
          <a:off x="91440" y="3596640"/>
          <a:ext cx="779335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ru-RU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10</xdr:col>
      <xdr:colOff>19050</xdr:colOff>
      <xdr:row>24</xdr:row>
      <xdr:rowOff>0</xdr:rowOff>
    </xdr:to>
    <xdr:sp macro="" textlink="">
      <xdr:nvSpPr>
        <xdr:cNvPr id="2" name="Line 5">
          <a:extLst>
            <a:ext uri="{FF2B5EF4-FFF2-40B4-BE49-F238E27FC236}">
              <a16:creationId xmlns:a16="http://schemas.microsoft.com/office/drawing/2014/main" id="{23033B73-266D-4EA0-8354-CEA66EB29014}"/>
            </a:ext>
          </a:extLst>
        </xdr:cNvPr>
        <xdr:cNvSpPr>
          <a:spLocks noChangeShapeType="1"/>
        </xdr:cNvSpPr>
      </xdr:nvSpPr>
      <xdr:spPr bwMode="auto">
        <a:xfrm>
          <a:off x="0" y="5471160"/>
          <a:ext cx="782193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0</xdr:col>
      <xdr:colOff>91440</xdr:colOff>
      <xdr:row>14</xdr:row>
      <xdr:rowOff>182880</xdr:rowOff>
    </xdr:from>
    <xdr:to>
      <xdr:col>10</xdr:col>
      <xdr:colOff>81915</xdr:colOff>
      <xdr:row>14</xdr:row>
      <xdr:rowOff>182880</xdr:rowOff>
    </xdr:to>
    <xdr:sp macro="" textlink="">
      <xdr:nvSpPr>
        <xdr:cNvPr id="3" name="Line 14">
          <a:extLst>
            <a:ext uri="{FF2B5EF4-FFF2-40B4-BE49-F238E27FC236}">
              <a16:creationId xmlns:a16="http://schemas.microsoft.com/office/drawing/2014/main" id="{EE1D6DB9-EDEB-4939-84E3-988AC3BE1856}"/>
            </a:ext>
          </a:extLst>
        </xdr:cNvPr>
        <xdr:cNvSpPr>
          <a:spLocks noChangeShapeType="1"/>
        </xdr:cNvSpPr>
      </xdr:nvSpPr>
      <xdr:spPr bwMode="auto">
        <a:xfrm>
          <a:off x="91440" y="3596640"/>
          <a:ext cx="779335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ru-RU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7B4E5F-234E-4CD2-858A-43CE7E911EE9}">
  <dimension ref="A1:I30"/>
  <sheetViews>
    <sheetView topLeftCell="A13" zoomScaleNormal="100" workbookViewId="0">
      <selection activeCell="D23" sqref="D23:E23"/>
    </sheetView>
  </sheetViews>
  <sheetFormatPr defaultRowHeight="14.4" x14ac:dyDescent="0.3"/>
  <cols>
    <col min="2" max="2" width="31.77734375" customWidth="1"/>
    <col min="3" max="3" width="10.88671875" customWidth="1"/>
  </cols>
  <sheetData>
    <row r="1" spans="1:9" ht="40.799999999999997" customHeight="1" x14ac:dyDescent="0.3">
      <c r="A1" s="11" t="s">
        <v>25</v>
      </c>
      <c r="B1" s="11"/>
      <c r="C1" s="11"/>
      <c r="D1" s="11"/>
      <c r="E1" s="11"/>
      <c r="F1" s="11"/>
      <c r="G1" s="11"/>
      <c r="H1" s="1"/>
      <c r="I1" s="2"/>
    </row>
    <row r="2" spans="1:9" ht="16.2" thickBot="1" x14ac:dyDescent="0.35">
      <c r="A2" s="12" t="s">
        <v>0</v>
      </c>
      <c r="B2" s="12"/>
      <c r="C2" s="8"/>
      <c r="D2" s="13"/>
      <c r="E2" s="13"/>
      <c r="F2" s="13"/>
      <c r="G2" s="13"/>
      <c r="H2" s="1"/>
      <c r="I2" s="2"/>
    </row>
    <row r="3" spans="1:9" ht="15.6" x14ac:dyDescent="0.3">
      <c r="A3" s="14"/>
      <c r="B3" s="15"/>
      <c r="C3" s="18" t="s">
        <v>1</v>
      </c>
      <c r="D3" s="14" t="s">
        <v>2</v>
      </c>
      <c r="E3" s="15"/>
      <c r="F3" s="20" t="s">
        <v>3</v>
      </c>
      <c r="G3" s="21"/>
      <c r="H3" s="1"/>
      <c r="I3" s="2"/>
    </row>
    <row r="4" spans="1:9" ht="16.2" thickBot="1" x14ac:dyDescent="0.35">
      <c r="A4" s="16"/>
      <c r="B4" s="17"/>
      <c r="C4" s="19"/>
      <c r="D4" s="16"/>
      <c r="E4" s="17"/>
      <c r="F4" s="22"/>
      <c r="G4" s="23"/>
      <c r="H4" s="1"/>
      <c r="I4" s="2"/>
    </row>
    <row r="5" spans="1:9" ht="16.2" thickBot="1" x14ac:dyDescent="0.35">
      <c r="A5" s="24" t="s">
        <v>4</v>
      </c>
      <c r="B5" s="25"/>
      <c r="C5" s="25"/>
      <c r="D5" s="25"/>
      <c r="E5" s="25"/>
      <c r="F5" s="25"/>
      <c r="G5" s="26"/>
      <c r="H5" s="1"/>
      <c r="I5" s="2"/>
    </row>
    <row r="6" spans="1:9" ht="16.2" thickBot="1" x14ac:dyDescent="0.35">
      <c r="A6" s="27" t="s">
        <v>5</v>
      </c>
      <c r="B6" s="28"/>
      <c r="C6" s="7">
        <f>C7+C8+C9+C10+C11+C12</f>
        <v>2593.6999999999998</v>
      </c>
      <c r="D6" s="29">
        <f>D7+D8+D9+D10+D11+D12</f>
        <v>390.79999999999995</v>
      </c>
      <c r="E6" s="30"/>
      <c r="F6" s="29">
        <f>D6/C6*100</f>
        <v>15.067278405366849</v>
      </c>
      <c r="G6" s="30"/>
      <c r="H6" s="1"/>
      <c r="I6" s="2"/>
    </row>
    <row r="7" spans="1:9" ht="16.2" thickBot="1" x14ac:dyDescent="0.35">
      <c r="A7" s="27" t="s">
        <v>6</v>
      </c>
      <c r="B7" s="28"/>
      <c r="C7" s="7">
        <v>261.3</v>
      </c>
      <c r="D7" s="29">
        <v>45.7</v>
      </c>
      <c r="E7" s="30"/>
      <c r="F7" s="29">
        <f t="shared" ref="F7:F14" si="0">D7/C7*100</f>
        <v>17.489475698430923</v>
      </c>
      <c r="G7" s="30"/>
      <c r="H7" s="1"/>
      <c r="I7" s="2"/>
    </row>
    <row r="8" spans="1:9" ht="34.200000000000003" customHeight="1" thickBot="1" x14ac:dyDescent="0.35">
      <c r="A8" s="31" t="s">
        <v>7</v>
      </c>
      <c r="B8" s="32"/>
      <c r="C8" s="7">
        <v>963.8</v>
      </c>
      <c r="D8" s="29">
        <v>228.7</v>
      </c>
      <c r="E8" s="30"/>
      <c r="F8" s="29">
        <f t="shared" si="0"/>
        <v>23.728989416891473</v>
      </c>
      <c r="G8" s="30"/>
      <c r="H8" s="1"/>
      <c r="I8" s="2"/>
    </row>
    <row r="9" spans="1:9" ht="16.2" thickBot="1" x14ac:dyDescent="0.35">
      <c r="A9" s="27" t="s">
        <v>8</v>
      </c>
      <c r="B9" s="28"/>
      <c r="C9" s="7">
        <v>15.1</v>
      </c>
      <c r="D9" s="29">
        <v>3.3</v>
      </c>
      <c r="E9" s="30"/>
      <c r="F9" s="29">
        <f t="shared" si="0"/>
        <v>21.85430463576159</v>
      </c>
      <c r="G9" s="30"/>
      <c r="H9" s="1"/>
      <c r="I9" s="2"/>
    </row>
    <row r="10" spans="1:9" ht="16.2" thickBot="1" x14ac:dyDescent="0.35">
      <c r="A10" s="27" t="s">
        <v>9</v>
      </c>
      <c r="B10" s="28"/>
      <c r="C10" s="7">
        <v>1262.5</v>
      </c>
      <c r="D10" s="29">
        <v>102.6</v>
      </c>
      <c r="E10" s="30"/>
      <c r="F10" s="29">
        <f t="shared" si="0"/>
        <v>8.1267326732673251</v>
      </c>
      <c r="G10" s="30"/>
      <c r="H10" s="1"/>
      <c r="I10" s="2"/>
    </row>
    <row r="11" spans="1:9" ht="16.2" thickBot="1" x14ac:dyDescent="0.35">
      <c r="A11" s="27" t="s">
        <v>27</v>
      </c>
      <c r="B11" s="28"/>
      <c r="C11" s="9">
        <v>47.4</v>
      </c>
      <c r="D11" s="29">
        <v>0</v>
      </c>
      <c r="E11" s="30"/>
      <c r="F11" s="29">
        <f t="shared" ref="F11" si="1">D11/C11*100</f>
        <v>0</v>
      </c>
      <c r="G11" s="30"/>
      <c r="H11" s="1"/>
      <c r="I11" s="2"/>
    </row>
    <row r="12" spans="1:9" ht="16.2" thickBot="1" x14ac:dyDescent="0.35">
      <c r="A12" s="27" t="s">
        <v>28</v>
      </c>
      <c r="B12" s="28"/>
      <c r="C12" s="9">
        <v>43.6</v>
      </c>
      <c r="D12" s="29">
        <v>10.5</v>
      </c>
      <c r="E12" s="30"/>
      <c r="F12" s="29">
        <f t="shared" ref="F12" si="2">D12/C12*100</f>
        <v>24.082568807339449</v>
      </c>
      <c r="G12" s="30"/>
      <c r="H12" s="1"/>
      <c r="I12" s="2"/>
    </row>
    <row r="13" spans="1:9" ht="16.2" thickBot="1" x14ac:dyDescent="0.35">
      <c r="A13" s="27" t="s">
        <v>10</v>
      </c>
      <c r="B13" s="28"/>
      <c r="C13" s="7">
        <v>4969.8999999999996</v>
      </c>
      <c r="D13" s="29">
        <v>1261.5999999999999</v>
      </c>
      <c r="E13" s="30"/>
      <c r="F13" s="29">
        <f t="shared" si="0"/>
        <v>25.38481659590736</v>
      </c>
      <c r="G13" s="30"/>
      <c r="H13" s="1"/>
      <c r="I13" s="2"/>
    </row>
    <row r="14" spans="1:9" ht="16.2" thickBot="1" x14ac:dyDescent="0.35">
      <c r="A14" s="27" t="s">
        <v>11</v>
      </c>
      <c r="B14" s="28"/>
      <c r="C14" s="7">
        <f>C6+C13</f>
        <v>7563.5999999999995</v>
      </c>
      <c r="D14" s="29">
        <f>D6+D13</f>
        <v>1652.3999999999999</v>
      </c>
      <c r="E14" s="30"/>
      <c r="F14" s="29">
        <f t="shared" si="0"/>
        <v>21.846739647786766</v>
      </c>
      <c r="G14" s="30"/>
      <c r="H14" s="1"/>
      <c r="I14" s="2"/>
    </row>
    <row r="15" spans="1:9" ht="16.2" thickBot="1" x14ac:dyDescent="0.35">
      <c r="A15" s="4"/>
      <c r="H15" s="1"/>
      <c r="I15" s="2"/>
    </row>
    <row r="16" spans="1:9" ht="16.2" thickBot="1" x14ac:dyDescent="0.35">
      <c r="A16" s="33" t="s">
        <v>12</v>
      </c>
      <c r="B16" s="34"/>
      <c r="C16" s="7">
        <v>2525.1</v>
      </c>
      <c r="D16" s="35">
        <v>523.20000000000005</v>
      </c>
      <c r="E16" s="36"/>
      <c r="F16" s="35">
        <f>D16/C16*100</f>
        <v>20.719971486277775</v>
      </c>
      <c r="G16" s="36"/>
      <c r="H16" s="1"/>
      <c r="I16" s="2"/>
    </row>
    <row r="17" spans="1:9" ht="16.2" thickBot="1" x14ac:dyDescent="0.35">
      <c r="A17" s="27" t="s">
        <v>13</v>
      </c>
      <c r="B17" s="28"/>
      <c r="C17" s="7">
        <v>92.3</v>
      </c>
      <c r="D17" s="29">
        <v>13.3</v>
      </c>
      <c r="E17" s="30"/>
      <c r="F17" s="35">
        <f t="shared" ref="F17:F24" si="3">D17/C17*100</f>
        <v>14.409534127843987</v>
      </c>
      <c r="G17" s="36"/>
      <c r="H17" s="1"/>
      <c r="I17" s="2"/>
    </row>
    <row r="18" spans="1:9" ht="16.2" thickBot="1" x14ac:dyDescent="0.35">
      <c r="A18" s="27" t="s">
        <v>14</v>
      </c>
      <c r="B18" s="28"/>
      <c r="C18" s="7">
        <v>1949.8</v>
      </c>
      <c r="D18" s="29">
        <v>401.5</v>
      </c>
      <c r="E18" s="30"/>
      <c r="F18" s="35">
        <f t="shared" si="3"/>
        <v>20.591855574930761</v>
      </c>
      <c r="G18" s="36"/>
      <c r="H18" s="1"/>
      <c r="I18" s="2"/>
    </row>
    <row r="19" spans="1:9" ht="16.2" thickBot="1" x14ac:dyDescent="0.35">
      <c r="A19" s="27" t="s">
        <v>15</v>
      </c>
      <c r="B19" s="28"/>
      <c r="C19" s="7">
        <v>988.8</v>
      </c>
      <c r="D19" s="29">
        <v>168.6</v>
      </c>
      <c r="E19" s="30"/>
      <c r="F19" s="35">
        <f t="shared" si="3"/>
        <v>17.050970873786408</v>
      </c>
      <c r="G19" s="36"/>
      <c r="H19" s="1"/>
      <c r="I19" s="2"/>
    </row>
    <row r="20" spans="1:9" ht="16.2" thickBot="1" x14ac:dyDescent="0.35">
      <c r="A20" s="27" t="s">
        <v>16</v>
      </c>
      <c r="B20" s="28"/>
      <c r="C20" s="7">
        <v>1206.3</v>
      </c>
      <c r="D20" s="29">
        <v>129.9</v>
      </c>
      <c r="E20" s="30"/>
      <c r="F20" s="35">
        <f t="shared" si="3"/>
        <v>10.768465555831884</v>
      </c>
      <c r="G20" s="36"/>
      <c r="H20" s="1"/>
      <c r="I20" s="2"/>
    </row>
    <row r="21" spans="1:9" ht="16.2" thickBot="1" x14ac:dyDescent="0.35">
      <c r="A21" s="27" t="s">
        <v>17</v>
      </c>
      <c r="B21" s="28"/>
      <c r="C21" s="7">
        <v>0.5</v>
      </c>
      <c r="D21" s="29">
        <v>0.5</v>
      </c>
      <c r="E21" s="30"/>
      <c r="F21" s="35">
        <v>0</v>
      </c>
      <c r="G21" s="36"/>
      <c r="H21" s="1"/>
      <c r="I21" s="2"/>
    </row>
    <row r="22" spans="1:9" ht="16.2" thickBot="1" x14ac:dyDescent="0.35">
      <c r="A22" s="27" t="s">
        <v>18</v>
      </c>
      <c r="B22" s="28"/>
      <c r="C22" s="7">
        <v>359.8</v>
      </c>
      <c r="D22" s="29">
        <v>0</v>
      </c>
      <c r="E22" s="30"/>
      <c r="F22" s="35">
        <f t="shared" si="3"/>
        <v>0</v>
      </c>
      <c r="G22" s="36"/>
      <c r="H22" s="1"/>
      <c r="I22" s="2"/>
    </row>
    <row r="23" spans="1:9" ht="16.2" thickBot="1" x14ac:dyDescent="0.35">
      <c r="A23" s="27" t="s">
        <v>26</v>
      </c>
      <c r="B23" s="28"/>
      <c r="C23" s="7">
        <v>441.1</v>
      </c>
      <c r="D23" s="29">
        <v>0</v>
      </c>
      <c r="E23" s="30"/>
      <c r="F23" s="35">
        <f t="shared" si="3"/>
        <v>0</v>
      </c>
      <c r="G23" s="36"/>
      <c r="H23" s="1"/>
      <c r="I23" s="2"/>
    </row>
    <row r="24" spans="1:9" ht="16.2" thickBot="1" x14ac:dyDescent="0.35">
      <c r="A24" s="27" t="s">
        <v>19</v>
      </c>
      <c r="B24" s="28"/>
      <c r="C24" s="7">
        <f>C16+C17+C18+C19+C20+C21+C22+C23</f>
        <v>7563.7000000000007</v>
      </c>
      <c r="D24" s="29">
        <f>SUM(D16:D23)</f>
        <v>1237</v>
      </c>
      <c r="E24" s="30"/>
      <c r="F24" s="35">
        <f t="shared" si="3"/>
        <v>16.354429710326954</v>
      </c>
      <c r="G24" s="36"/>
      <c r="H24" s="1"/>
      <c r="I24" s="2"/>
    </row>
    <row r="25" spans="1:9" ht="16.2" thickBot="1" x14ac:dyDescent="0.35">
      <c r="A25" s="5" t="s">
        <v>20</v>
      </c>
      <c r="C25" s="7"/>
      <c r="D25" s="29">
        <f>D14-D24</f>
        <v>415.39999999999986</v>
      </c>
      <c r="E25" s="30"/>
      <c r="F25" s="29"/>
      <c r="G25" s="30"/>
      <c r="H25" s="1"/>
      <c r="I25" s="2"/>
    </row>
    <row r="26" spans="1:9" ht="52.8" customHeight="1" thickBot="1" x14ac:dyDescent="0.35">
      <c r="A26" s="37" t="s">
        <v>21</v>
      </c>
      <c r="B26" s="38"/>
      <c r="C26" s="6"/>
      <c r="D26" s="39"/>
      <c r="E26" s="40"/>
      <c r="F26" s="39"/>
      <c r="G26" s="40"/>
      <c r="H26" s="1"/>
      <c r="I26" s="2"/>
    </row>
    <row r="27" spans="1:9" ht="39.6" customHeight="1" thickBot="1" x14ac:dyDescent="0.35">
      <c r="A27" s="31" t="s">
        <v>22</v>
      </c>
      <c r="B27" s="32"/>
      <c r="C27" s="3"/>
      <c r="D27" s="29">
        <f>D25</f>
        <v>415.39999999999986</v>
      </c>
      <c r="E27" s="40"/>
      <c r="F27" s="39"/>
      <c r="G27" s="40"/>
      <c r="H27" s="1"/>
      <c r="I27" s="2"/>
    </row>
    <row r="28" spans="1:9" ht="39.6" customHeight="1" thickBot="1" x14ac:dyDescent="0.35">
      <c r="A28" s="31" t="s">
        <v>23</v>
      </c>
      <c r="B28" s="32"/>
      <c r="C28" s="7">
        <f>-C14</f>
        <v>-7563.5999999999995</v>
      </c>
      <c r="D28" s="29">
        <f>-D14</f>
        <v>-1652.3999999999999</v>
      </c>
      <c r="E28" s="40"/>
      <c r="F28" s="39"/>
      <c r="G28" s="40"/>
      <c r="H28" s="1"/>
      <c r="I28" s="2"/>
    </row>
    <row r="29" spans="1:9" ht="16.2" thickBot="1" x14ac:dyDescent="0.35">
      <c r="A29" s="27" t="s">
        <v>24</v>
      </c>
      <c r="B29" s="28"/>
      <c r="C29" s="7">
        <f>C24</f>
        <v>7563.7000000000007</v>
      </c>
      <c r="D29" s="29">
        <f>D24</f>
        <v>1237</v>
      </c>
      <c r="E29" s="40"/>
      <c r="F29" s="39"/>
      <c r="G29" s="40"/>
      <c r="H29" s="1"/>
      <c r="I29" s="2"/>
    </row>
    <row r="30" spans="1:9" x14ac:dyDescent="0.3">
      <c r="A30" s="8"/>
      <c r="B30" s="41"/>
      <c r="C30" s="41"/>
      <c r="D30" s="41"/>
      <c r="E30" s="41"/>
      <c r="F30" s="41"/>
      <c r="G30" s="42"/>
      <c r="H30" s="42"/>
      <c r="I30" s="2"/>
    </row>
  </sheetData>
  <mergeCells count="80">
    <mergeCell ref="A29:B29"/>
    <mergeCell ref="D29:E29"/>
    <mergeCell ref="F29:G29"/>
    <mergeCell ref="B30:D30"/>
    <mergeCell ref="E30:F30"/>
    <mergeCell ref="G30:H30"/>
    <mergeCell ref="F25:G25"/>
    <mergeCell ref="A27:B27"/>
    <mergeCell ref="D27:E27"/>
    <mergeCell ref="F27:G27"/>
    <mergeCell ref="A28:B28"/>
    <mergeCell ref="D28:E28"/>
    <mergeCell ref="F28:G28"/>
    <mergeCell ref="A26:B26"/>
    <mergeCell ref="D26:E26"/>
    <mergeCell ref="F26:G26"/>
    <mergeCell ref="A22:B22"/>
    <mergeCell ref="D22:E22"/>
    <mergeCell ref="F22:G22"/>
    <mergeCell ref="A23:B23"/>
    <mergeCell ref="D23:E23"/>
    <mergeCell ref="F23:G23"/>
    <mergeCell ref="A24:B24"/>
    <mergeCell ref="D24:E24"/>
    <mergeCell ref="F24:G24"/>
    <mergeCell ref="D25:E25"/>
    <mergeCell ref="A20:B20"/>
    <mergeCell ref="D20:E20"/>
    <mergeCell ref="F20:G20"/>
    <mergeCell ref="A21:B21"/>
    <mergeCell ref="D21:E21"/>
    <mergeCell ref="F21:G21"/>
    <mergeCell ref="A18:B18"/>
    <mergeCell ref="D18:E18"/>
    <mergeCell ref="F18:G18"/>
    <mergeCell ref="A19:B19"/>
    <mergeCell ref="D19:E19"/>
    <mergeCell ref="F19:G19"/>
    <mergeCell ref="A16:B16"/>
    <mergeCell ref="D16:E16"/>
    <mergeCell ref="F16:G16"/>
    <mergeCell ref="A17:B17"/>
    <mergeCell ref="D17:E17"/>
    <mergeCell ref="F17:G17"/>
    <mergeCell ref="A14:B14"/>
    <mergeCell ref="D14:E14"/>
    <mergeCell ref="F14:G14"/>
    <mergeCell ref="A10:B10"/>
    <mergeCell ref="D10:E10"/>
    <mergeCell ref="F10:G10"/>
    <mergeCell ref="A13:B13"/>
    <mergeCell ref="D13:E13"/>
    <mergeCell ref="F13:G13"/>
    <mergeCell ref="A11:B11"/>
    <mergeCell ref="D11:E11"/>
    <mergeCell ref="F11:G11"/>
    <mergeCell ref="A12:B12"/>
    <mergeCell ref="D12:E12"/>
    <mergeCell ref="F12:G12"/>
    <mergeCell ref="A8:B8"/>
    <mergeCell ref="D8:E8"/>
    <mergeCell ref="F8:G8"/>
    <mergeCell ref="A9:B9"/>
    <mergeCell ref="D9:E9"/>
    <mergeCell ref="F9:G9"/>
    <mergeCell ref="A5:G5"/>
    <mergeCell ref="A6:B6"/>
    <mergeCell ref="D6:E6"/>
    <mergeCell ref="F6:G6"/>
    <mergeCell ref="A7:B7"/>
    <mergeCell ref="D7:E7"/>
    <mergeCell ref="F7:G7"/>
    <mergeCell ref="A1:G1"/>
    <mergeCell ref="A2:B2"/>
    <mergeCell ref="D2:E2"/>
    <mergeCell ref="F2:G2"/>
    <mergeCell ref="A3:B4"/>
    <mergeCell ref="C3:C4"/>
    <mergeCell ref="D3:E4"/>
    <mergeCell ref="F3:G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47507-A7B7-436D-8BB3-2E199515FB9F}">
  <dimension ref="A1:I30"/>
  <sheetViews>
    <sheetView topLeftCell="A13" zoomScaleNormal="100" workbookViewId="0">
      <selection activeCell="F24" sqref="F24:G24"/>
    </sheetView>
  </sheetViews>
  <sheetFormatPr defaultRowHeight="14.4" x14ac:dyDescent="0.3"/>
  <cols>
    <col min="2" max="2" width="31.77734375" customWidth="1"/>
    <col min="3" max="3" width="10.88671875" customWidth="1"/>
  </cols>
  <sheetData>
    <row r="1" spans="1:9" ht="40.799999999999997" customHeight="1" x14ac:dyDescent="0.3">
      <c r="A1" s="11" t="s">
        <v>29</v>
      </c>
      <c r="B1" s="11"/>
      <c r="C1" s="11"/>
      <c r="D1" s="11"/>
      <c r="E1" s="11"/>
      <c r="F1" s="11"/>
      <c r="G1" s="11"/>
      <c r="H1" s="1"/>
      <c r="I1" s="2"/>
    </row>
    <row r="2" spans="1:9" ht="16.2" thickBot="1" x14ac:dyDescent="0.35">
      <c r="A2" s="12" t="s">
        <v>0</v>
      </c>
      <c r="B2" s="12"/>
      <c r="C2" s="10"/>
      <c r="D2" s="13"/>
      <c r="E2" s="13"/>
      <c r="F2" s="13"/>
      <c r="G2" s="13"/>
      <c r="H2" s="1"/>
      <c r="I2" s="2"/>
    </row>
    <row r="3" spans="1:9" ht="15.6" x14ac:dyDescent="0.3">
      <c r="A3" s="14"/>
      <c r="B3" s="15"/>
      <c r="C3" s="18" t="s">
        <v>1</v>
      </c>
      <c r="D3" s="14" t="s">
        <v>2</v>
      </c>
      <c r="E3" s="15"/>
      <c r="F3" s="20" t="s">
        <v>3</v>
      </c>
      <c r="G3" s="21"/>
      <c r="H3" s="1"/>
      <c r="I3" s="2"/>
    </row>
    <row r="4" spans="1:9" ht="16.2" thickBot="1" x14ac:dyDescent="0.35">
      <c r="A4" s="16"/>
      <c r="B4" s="17"/>
      <c r="C4" s="19"/>
      <c r="D4" s="16"/>
      <c r="E4" s="17"/>
      <c r="F4" s="22"/>
      <c r="G4" s="23"/>
      <c r="H4" s="1"/>
      <c r="I4" s="2"/>
    </row>
    <row r="5" spans="1:9" ht="16.2" thickBot="1" x14ac:dyDescent="0.35">
      <c r="A5" s="24" t="s">
        <v>4</v>
      </c>
      <c r="B5" s="25"/>
      <c r="C5" s="25"/>
      <c r="D5" s="25"/>
      <c r="E5" s="25"/>
      <c r="F5" s="25"/>
      <c r="G5" s="26"/>
      <c r="H5" s="1"/>
      <c r="I5" s="2"/>
    </row>
    <row r="6" spans="1:9" ht="16.2" thickBot="1" x14ac:dyDescent="0.35">
      <c r="A6" s="27" t="s">
        <v>5</v>
      </c>
      <c r="B6" s="28"/>
      <c r="C6" s="9">
        <f>C7+C8+C9+C10+C11+C12</f>
        <v>2593.6999999999998</v>
      </c>
      <c r="D6" s="29">
        <f>D7+D8+D9+D10+D11+D12</f>
        <v>828.4</v>
      </c>
      <c r="E6" s="30"/>
      <c r="F6" s="29">
        <f>D6/C6*100</f>
        <v>31.938928943208545</v>
      </c>
      <c r="G6" s="30"/>
      <c r="H6" s="1"/>
      <c r="I6" s="2"/>
    </row>
    <row r="7" spans="1:9" ht="16.2" thickBot="1" x14ac:dyDescent="0.35">
      <c r="A7" s="27" t="s">
        <v>6</v>
      </c>
      <c r="B7" s="28"/>
      <c r="C7" s="9">
        <v>261.3</v>
      </c>
      <c r="D7" s="29">
        <v>126.2</v>
      </c>
      <c r="E7" s="30"/>
      <c r="F7" s="29">
        <f t="shared" ref="F7:F14" si="0">D7/C7*100</f>
        <v>48.29697665518561</v>
      </c>
      <c r="G7" s="30"/>
      <c r="H7" s="1"/>
      <c r="I7" s="2"/>
    </row>
    <row r="8" spans="1:9" ht="34.200000000000003" customHeight="1" thickBot="1" x14ac:dyDescent="0.35">
      <c r="A8" s="31" t="s">
        <v>7</v>
      </c>
      <c r="B8" s="32"/>
      <c r="C8" s="9">
        <v>963.8</v>
      </c>
      <c r="D8" s="29">
        <v>479.8</v>
      </c>
      <c r="E8" s="30"/>
      <c r="F8" s="29">
        <f t="shared" si="0"/>
        <v>49.782112471467109</v>
      </c>
      <c r="G8" s="30"/>
      <c r="H8" s="1"/>
      <c r="I8" s="2"/>
    </row>
    <row r="9" spans="1:9" ht="16.2" thickBot="1" x14ac:dyDescent="0.35">
      <c r="A9" s="27" t="s">
        <v>8</v>
      </c>
      <c r="B9" s="28"/>
      <c r="C9" s="9">
        <v>15.1</v>
      </c>
      <c r="D9" s="29">
        <v>3.3</v>
      </c>
      <c r="E9" s="30"/>
      <c r="F9" s="29">
        <f t="shared" si="0"/>
        <v>21.85430463576159</v>
      </c>
      <c r="G9" s="30"/>
      <c r="H9" s="1"/>
      <c r="I9" s="2"/>
    </row>
    <row r="10" spans="1:9" ht="16.2" thickBot="1" x14ac:dyDescent="0.35">
      <c r="A10" s="27" t="s">
        <v>9</v>
      </c>
      <c r="B10" s="28"/>
      <c r="C10" s="9">
        <v>1262.5</v>
      </c>
      <c r="D10" s="29">
        <v>174.5</v>
      </c>
      <c r="E10" s="30"/>
      <c r="F10" s="29">
        <f t="shared" si="0"/>
        <v>13.821782178217823</v>
      </c>
      <c r="G10" s="30"/>
      <c r="H10" s="1"/>
      <c r="I10" s="2"/>
    </row>
    <row r="11" spans="1:9" ht="16.2" thickBot="1" x14ac:dyDescent="0.35">
      <c r="A11" s="27" t="s">
        <v>27</v>
      </c>
      <c r="B11" s="28"/>
      <c r="C11" s="9">
        <v>47.4</v>
      </c>
      <c r="D11" s="29">
        <v>23.6</v>
      </c>
      <c r="E11" s="30"/>
      <c r="F11" s="29">
        <f t="shared" si="0"/>
        <v>49.789029535864984</v>
      </c>
      <c r="G11" s="30"/>
      <c r="H11" s="1"/>
      <c r="I11" s="2"/>
    </row>
    <row r="12" spans="1:9" ht="16.2" thickBot="1" x14ac:dyDescent="0.35">
      <c r="A12" s="27" t="s">
        <v>28</v>
      </c>
      <c r="B12" s="28"/>
      <c r="C12" s="9">
        <v>43.6</v>
      </c>
      <c r="D12" s="29">
        <v>21</v>
      </c>
      <c r="E12" s="30"/>
      <c r="F12" s="29">
        <f t="shared" si="0"/>
        <v>48.165137614678898</v>
      </c>
      <c r="G12" s="30"/>
      <c r="H12" s="1"/>
      <c r="I12" s="2"/>
    </row>
    <row r="13" spans="1:9" ht="16.2" thickBot="1" x14ac:dyDescent="0.35">
      <c r="A13" s="27" t="s">
        <v>10</v>
      </c>
      <c r="B13" s="28"/>
      <c r="C13" s="9">
        <v>5004.7</v>
      </c>
      <c r="D13" s="29">
        <v>2532.5</v>
      </c>
      <c r="E13" s="30"/>
      <c r="F13" s="29">
        <f t="shared" si="0"/>
        <v>50.602433712310436</v>
      </c>
      <c r="G13" s="30"/>
      <c r="H13" s="1"/>
      <c r="I13" s="2"/>
    </row>
    <row r="14" spans="1:9" ht="16.2" thickBot="1" x14ac:dyDescent="0.35">
      <c r="A14" s="27" t="s">
        <v>11</v>
      </c>
      <c r="B14" s="28"/>
      <c r="C14" s="9">
        <f>C6+C13</f>
        <v>7598.4</v>
      </c>
      <c r="D14" s="29">
        <f>D6+D13</f>
        <v>3360.9</v>
      </c>
      <c r="E14" s="30"/>
      <c r="F14" s="29">
        <f t="shared" si="0"/>
        <v>44.231680353758691</v>
      </c>
      <c r="G14" s="30"/>
      <c r="H14" s="1"/>
      <c r="I14" s="2"/>
    </row>
    <row r="15" spans="1:9" ht="16.2" thickBot="1" x14ac:dyDescent="0.35">
      <c r="A15" s="4"/>
      <c r="H15" s="1"/>
      <c r="I15" s="2"/>
    </row>
    <row r="16" spans="1:9" ht="16.2" thickBot="1" x14ac:dyDescent="0.35">
      <c r="A16" s="33" t="s">
        <v>12</v>
      </c>
      <c r="B16" s="34"/>
      <c r="C16" s="9">
        <v>2514.6</v>
      </c>
      <c r="D16" s="35">
        <v>1176.9000000000001</v>
      </c>
      <c r="E16" s="36"/>
      <c r="F16" s="35">
        <f>D16/C16*100</f>
        <v>46.802672393223581</v>
      </c>
      <c r="G16" s="36"/>
      <c r="H16" s="1"/>
      <c r="I16" s="2"/>
    </row>
    <row r="17" spans="1:9" ht="16.2" thickBot="1" x14ac:dyDescent="0.35">
      <c r="A17" s="27" t="s">
        <v>13</v>
      </c>
      <c r="B17" s="28"/>
      <c r="C17" s="9">
        <v>92.3</v>
      </c>
      <c r="D17" s="29">
        <v>33.299999999999997</v>
      </c>
      <c r="E17" s="30"/>
      <c r="F17" s="35">
        <f t="shared" ref="F17:F24" si="1">D17/C17*100</f>
        <v>36.078006500541711</v>
      </c>
      <c r="G17" s="36"/>
      <c r="H17" s="1"/>
      <c r="I17" s="2"/>
    </row>
    <row r="18" spans="1:9" ht="16.2" thickBot="1" x14ac:dyDescent="0.35">
      <c r="A18" s="27" t="s">
        <v>14</v>
      </c>
      <c r="B18" s="28"/>
      <c r="C18" s="9">
        <v>1979.6</v>
      </c>
      <c r="D18" s="29">
        <v>941.2</v>
      </c>
      <c r="E18" s="30"/>
      <c r="F18" s="35">
        <f t="shared" si="1"/>
        <v>47.544958577490412</v>
      </c>
      <c r="G18" s="36"/>
      <c r="H18" s="1"/>
      <c r="I18" s="2"/>
    </row>
    <row r="19" spans="1:9" ht="16.2" thickBot="1" x14ac:dyDescent="0.35">
      <c r="A19" s="27" t="s">
        <v>15</v>
      </c>
      <c r="B19" s="28"/>
      <c r="C19" s="9">
        <v>1023.6</v>
      </c>
      <c r="D19" s="29">
        <v>339.6</v>
      </c>
      <c r="E19" s="30"/>
      <c r="F19" s="35">
        <f t="shared" si="1"/>
        <v>33.177022274325914</v>
      </c>
      <c r="G19" s="36"/>
      <c r="H19" s="1"/>
      <c r="I19" s="2"/>
    </row>
    <row r="20" spans="1:9" ht="16.2" thickBot="1" x14ac:dyDescent="0.35">
      <c r="A20" s="27" t="s">
        <v>16</v>
      </c>
      <c r="B20" s="28"/>
      <c r="C20" s="9">
        <v>1187</v>
      </c>
      <c r="D20" s="29">
        <v>243.9</v>
      </c>
      <c r="E20" s="30"/>
      <c r="F20" s="35">
        <f t="shared" si="1"/>
        <v>20.547598989048023</v>
      </c>
      <c r="G20" s="36"/>
      <c r="H20" s="1"/>
      <c r="I20" s="2"/>
    </row>
    <row r="21" spans="1:9" ht="16.2" thickBot="1" x14ac:dyDescent="0.35">
      <c r="A21" s="27" t="s">
        <v>17</v>
      </c>
      <c r="B21" s="28"/>
      <c r="C21" s="9">
        <v>0.5</v>
      </c>
      <c r="D21" s="29">
        <v>0.5</v>
      </c>
      <c r="E21" s="30"/>
      <c r="F21" s="35">
        <v>0</v>
      </c>
      <c r="G21" s="36"/>
      <c r="H21" s="1"/>
      <c r="I21" s="2"/>
    </row>
    <row r="22" spans="1:9" ht="16.2" thickBot="1" x14ac:dyDescent="0.35">
      <c r="A22" s="27" t="s">
        <v>18</v>
      </c>
      <c r="B22" s="28"/>
      <c r="C22" s="9">
        <v>359.8</v>
      </c>
      <c r="D22" s="29">
        <v>0</v>
      </c>
      <c r="E22" s="30"/>
      <c r="F22" s="35">
        <f t="shared" si="1"/>
        <v>0</v>
      </c>
      <c r="G22" s="36"/>
      <c r="H22" s="1"/>
      <c r="I22" s="2"/>
    </row>
    <row r="23" spans="1:9" ht="16.2" thickBot="1" x14ac:dyDescent="0.35">
      <c r="A23" s="27" t="s">
        <v>26</v>
      </c>
      <c r="B23" s="28"/>
      <c r="C23" s="9">
        <v>441.1</v>
      </c>
      <c r="D23" s="29">
        <v>0</v>
      </c>
      <c r="E23" s="30"/>
      <c r="F23" s="35">
        <f t="shared" si="1"/>
        <v>0</v>
      </c>
      <c r="G23" s="36"/>
      <c r="H23" s="1"/>
      <c r="I23" s="2"/>
    </row>
    <row r="24" spans="1:9" ht="16.2" thickBot="1" x14ac:dyDescent="0.35">
      <c r="A24" s="27" t="s">
        <v>19</v>
      </c>
      <c r="B24" s="28"/>
      <c r="C24" s="9">
        <f>C16+C17+C18+C19+C20+C21+C22+C23</f>
        <v>7598.5000000000009</v>
      </c>
      <c r="D24" s="29">
        <f>SUM(D16:D23)</f>
        <v>2735.4</v>
      </c>
      <c r="E24" s="30"/>
      <c r="F24" s="35">
        <f t="shared" si="1"/>
        <v>35.999210370467857</v>
      </c>
      <c r="G24" s="36"/>
      <c r="H24" s="1"/>
      <c r="I24" s="2"/>
    </row>
    <row r="25" spans="1:9" ht="16.2" thickBot="1" x14ac:dyDescent="0.35">
      <c r="A25" s="5" t="s">
        <v>20</v>
      </c>
      <c r="C25" s="9"/>
      <c r="D25" s="29">
        <f>D14-D24</f>
        <v>625.5</v>
      </c>
      <c r="E25" s="30"/>
      <c r="F25" s="29"/>
      <c r="G25" s="30"/>
      <c r="H25" s="1"/>
      <c r="I25" s="2"/>
    </row>
    <row r="26" spans="1:9" ht="52.8" customHeight="1" thickBot="1" x14ac:dyDescent="0.35">
      <c r="A26" s="37" t="s">
        <v>21</v>
      </c>
      <c r="B26" s="38"/>
      <c r="C26" s="6"/>
      <c r="D26" s="39"/>
      <c r="E26" s="40"/>
      <c r="F26" s="39"/>
      <c r="G26" s="40"/>
      <c r="H26" s="1"/>
      <c r="I26" s="2"/>
    </row>
    <row r="27" spans="1:9" ht="39.6" customHeight="1" thickBot="1" x14ac:dyDescent="0.35">
      <c r="A27" s="31" t="s">
        <v>22</v>
      </c>
      <c r="B27" s="32"/>
      <c r="C27" s="3"/>
      <c r="D27" s="29">
        <f>D25</f>
        <v>625.5</v>
      </c>
      <c r="E27" s="40"/>
      <c r="F27" s="39"/>
      <c r="G27" s="40"/>
      <c r="H27" s="1"/>
      <c r="I27" s="2"/>
    </row>
    <row r="28" spans="1:9" ht="39.6" customHeight="1" thickBot="1" x14ac:dyDescent="0.35">
      <c r="A28" s="31" t="s">
        <v>23</v>
      </c>
      <c r="B28" s="32"/>
      <c r="C28" s="9">
        <f>-C14</f>
        <v>-7598.4</v>
      </c>
      <c r="D28" s="29">
        <f>-D14</f>
        <v>-3360.9</v>
      </c>
      <c r="E28" s="40"/>
      <c r="F28" s="39"/>
      <c r="G28" s="40"/>
      <c r="H28" s="1"/>
      <c r="I28" s="2"/>
    </row>
    <row r="29" spans="1:9" ht="16.2" thickBot="1" x14ac:dyDescent="0.35">
      <c r="A29" s="27" t="s">
        <v>24</v>
      </c>
      <c r="B29" s="28"/>
      <c r="C29" s="9">
        <f>C24</f>
        <v>7598.5000000000009</v>
      </c>
      <c r="D29" s="29">
        <f>D24</f>
        <v>2735.4</v>
      </c>
      <c r="E29" s="40"/>
      <c r="F29" s="39"/>
      <c r="G29" s="40"/>
      <c r="H29" s="1"/>
      <c r="I29" s="2"/>
    </row>
    <row r="30" spans="1:9" x14ac:dyDescent="0.3">
      <c r="A30" s="10"/>
      <c r="B30" s="41"/>
      <c r="C30" s="41"/>
      <c r="D30" s="41"/>
      <c r="E30" s="41"/>
      <c r="F30" s="41"/>
      <c r="G30" s="42"/>
      <c r="H30" s="42"/>
      <c r="I30" s="2"/>
    </row>
  </sheetData>
  <mergeCells count="80">
    <mergeCell ref="B30:D30"/>
    <mergeCell ref="E30:F30"/>
    <mergeCell ref="G30:H30"/>
    <mergeCell ref="A28:B28"/>
    <mergeCell ref="D28:E28"/>
    <mergeCell ref="F28:G28"/>
    <mergeCell ref="A29:B29"/>
    <mergeCell ref="D29:E29"/>
    <mergeCell ref="F29:G29"/>
    <mergeCell ref="D25:E25"/>
    <mergeCell ref="F25:G25"/>
    <mergeCell ref="A26:B26"/>
    <mergeCell ref="D26:E26"/>
    <mergeCell ref="F26:G26"/>
    <mergeCell ref="A27:B27"/>
    <mergeCell ref="D27:E27"/>
    <mergeCell ref="F27:G27"/>
    <mergeCell ref="A23:B23"/>
    <mergeCell ref="D23:E23"/>
    <mergeCell ref="F23:G23"/>
    <mergeCell ref="A24:B24"/>
    <mergeCell ref="D24:E24"/>
    <mergeCell ref="F24:G24"/>
    <mergeCell ref="A21:B21"/>
    <mergeCell ref="D21:E21"/>
    <mergeCell ref="F21:G21"/>
    <mergeCell ref="A22:B22"/>
    <mergeCell ref="D22:E22"/>
    <mergeCell ref="F22:G22"/>
    <mergeCell ref="A19:B19"/>
    <mergeCell ref="D19:E19"/>
    <mergeCell ref="F19:G19"/>
    <mergeCell ref="A20:B20"/>
    <mergeCell ref="D20:E20"/>
    <mergeCell ref="F20:G20"/>
    <mergeCell ref="A17:B17"/>
    <mergeCell ref="D17:E17"/>
    <mergeCell ref="F17:G17"/>
    <mergeCell ref="A18:B18"/>
    <mergeCell ref="D18:E18"/>
    <mergeCell ref="F18:G18"/>
    <mergeCell ref="A14:B14"/>
    <mergeCell ref="D14:E14"/>
    <mergeCell ref="F14:G14"/>
    <mergeCell ref="A16:B16"/>
    <mergeCell ref="D16:E16"/>
    <mergeCell ref="F16:G16"/>
    <mergeCell ref="A12:B12"/>
    <mergeCell ref="D12:E12"/>
    <mergeCell ref="F12:G12"/>
    <mergeCell ref="A13:B13"/>
    <mergeCell ref="D13:E13"/>
    <mergeCell ref="F13:G13"/>
    <mergeCell ref="A10:B10"/>
    <mergeCell ref="D10:E10"/>
    <mergeCell ref="F10:G10"/>
    <mergeCell ref="A11:B11"/>
    <mergeCell ref="D11:E11"/>
    <mergeCell ref="F11:G11"/>
    <mergeCell ref="A8:B8"/>
    <mergeCell ref="D8:E8"/>
    <mergeCell ref="F8:G8"/>
    <mergeCell ref="A9:B9"/>
    <mergeCell ref="D9:E9"/>
    <mergeCell ref="F9:G9"/>
    <mergeCell ref="A5:G5"/>
    <mergeCell ref="A6:B6"/>
    <mergeCell ref="D6:E6"/>
    <mergeCell ref="F6:G6"/>
    <mergeCell ref="A7:B7"/>
    <mergeCell ref="D7:E7"/>
    <mergeCell ref="F7:G7"/>
    <mergeCell ref="A1:G1"/>
    <mergeCell ref="A2:B2"/>
    <mergeCell ref="D2:E2"/>
    <mergeCell ref="F2:G2"/>
    <mergeCell ref="A3:B4"/>
    <mergeCell ref="C3:C4"/>
    <mergeCell ref="D3:E4"/>
    <mergeCell ref="F3:G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9C28EF-65BC-43AF-A02D-D226B769C381}">
  <dimension ref="A1:I30"/>
  <sheetViews>
    <sheetView tabSelected="1" topLeftCell="A7" zoomScaleNormal="100" workbookViewId="0">
      <selection activeCell="H8" sqref="H8"/>
    </sheetView>
  </sheetViews>
  <sheetFormatPr defaultRowHeight="14.4" x14ac:dyDescent="0.3"/>
  <cols>
    <col min="2" max="2" width="31.77734375" customWidth="1"/>
    <col min="3" max="3" width="10.88671875" customWidth="1"/>
  </cols>
  <sheetData>
    <row r="1" spans="1:9" ht="40.799999999999997" customHeight="1" x14ac:dyDescent="0.3">
      <c r="A1" s="11" t="s">
        <v>30</v>
      </c>
      <c r="B1" s="11"/>
      <c r="C1" s="11"/>
      <c r="D1" s="11"/>
      <c r="E1" s="11"/>
      <c r="F1" s="11"/>
      <c r="G1" s="11"/>
      <c r="H1" s="1"/>
      <c r="I1" s="2"/>
    </row>
    <row r="2" spans="1:9" ht="16.2" thickBot="1" x14ac:dyDescent="0.35">
      <c r="A2" s="12" t="s">
        <v>0</v>
      </c>
      <c r="B2" s="12"/>
      <c r="C2" s="10"/>
      <c r="D2" s="13"/>
      <c r="E2" s="13"/>
      <c r="F2" s="13"/>
      <c r="G2" s="13"/>
      <c r="H2" s="1"/>
      <c r="I2" s="2"/>
    </row>
    <row r="3" spans="1:9" ht="15.6" x14ac:dyDescent="0.3">
      <c r="A3" s="14"/>
      <c r="B3" s="15"/>
      <c r="C3" s="18" t="s">
        <v>1</v>
      </c>
      <c r="D3" s="14" t="s">
        <v>2</v>
      </c>
      <c r="E3" s="15"/>
      <c r="F3" s="20" t="s">
        <v>3</v>
      </c>
      <c r="G3" s="21"/>
      <c r="H3" s="1"/>
      <c r="I3" s="2"/>
    </row>
    <row r="4" spans="1:9" ht="16.2" thickBot="1" x14ac:dyDescent="0.35">
      <c r="A4" s="16"/>
      <c r="B4" s="17"/>
      <c r="C4" s="19"/>
      <c r="D4" s="16"/>
      <c r="E4" s="17"/>
      <c r="F4" s="22"/>
      <c r="G4" s="23"/>
      <c r="H4" s="1"/>
      <c r="I4" s="2"/>
    </row>
    <row r="5" spans="1:9" ht="16.2" thickBot="1" x14ac:dyDescent="0.35">
      <c r="A5" s="24" t="s">
        <v>4</v>
      </c>
      <c r="B5" s="25"/>
      <c r="C5" s="25"/>
      <c r="D5" s="25"/>
      <c r="E5" s="25"/>
      <c r="F5" s="25"/>
      <c r="G5" s="26"/>
      <c r="H5" s="1"/>
      <c r="I5" s="2"/>
    </row>
    <row r="6" spans="1:9" ht="16.2" thickBot="1" x14ac:dyDescent="0.35">
      <c r="A6" s="27" t="s">
        <v>5</v>
      </c>
      <c r="B6" s="28"/>
      <c r="C6" s="9">
        <f>C7+C8+C9+C10+C11+C12</f>
        <v>2593.6999999999998</v>
      </c>
      <c r="D6" s="29">
        <f>D7+D8+D9+D10+D11+D12</f>
        <v>1257.3000000000002</v>
      </c>
      <c r="E6" s="30"/>
      <c r="F6" s="29">
        <f>D6/C6*100</f>
        <v>48.475151328218388</v>
      </c>
      <c r="G6" s="30"/>
      <c r="H6" s="1"/>
      <c r="I6" s="2"/>
    </row>
    <row r="7" spans="1:9" ht="16.2" thickBot="1" x14ac:dyDescent="0.35">
      <c r="A7" s="27" t="s">
        <v>6</v>
      </c>
      <c r="B7" s="28"/>
      <c r="C7" s="9">
        <v>261.3</v>
      </c>
      <c r="D7" s="29">
        <v>177.4</v>
      </c>
      <c r="E7" s="30"/>
      <c r="F7" s="29">
        <f t="shared" ref="F7:F14" si="0">D7/C7*100</f>
        <v>67.891312667432075</v>
      </c>
      <c r="G7" s="30"/>
      <c r="H7" s="1"/>
      <c r="I7" s="2"/>
    </row>
    <row r="8" spans="1:9" ht="34.200000000000003" customHeight="1" thickBot="1" x14ac:dyDescent="0.35">
      <c r="A8" s="31" t="s">
        <v>7</v>
      </c>
      <c r="B8" s="32"/>
      <c r="C8" s="9">
        <v>963.8</v>
      </c>
      <c r="D8" s="29">
        <v>756.2</v>
      </c>
      <c r="E8" s="30"/>
      <c r="F8" s="29">
        <f t="shared" si="0"/>
        <v>78.46026146503425</v>
      </c>
      <c r="G8" s="30"/>
      <c r="H8" s="1"/>
      <c r="I8" s="2"/>
    </row>
    <row r="9" spans="1:9" ht="16.2" thickBot="1" x14ac:dyDescent="0.35">
      <c r="A9" s="27" t="s">
        <v>8</v>
      </c>
      <c r="B9" s="28"/>
      <c r="C9" s="9">
        <v>15.1</v>
      </c>
      <c r="D9" s="29">
        <v>3.3</v>
      </c>
      <c r="E9" s="30"/>
      <c r="F9" s="29">
        <f t="shared" si="0"/>
        <v>21.85430463576159</v>
      </c>
      <c r="G9" s="30"/>
      <c r="H9" s="1"/>
      <c r="I9" s="2"/>
    </row>
    <row r="10" spans="1:9" ht="16.2" thickBot="1" x14ac:dyDescent="0.35">
      <c r="A10" s="27" t="s">
        <v>9</v>
      </c>
      <c r="B10" s="28"/>
      <c r="C10" s="9">
        <v>1262.5</v>
      </c>
      <c r="D10" s="29">
        <v>253.5</v>
      </c>
      <c r="E10" s="30"/>
      <c r="F10" s="29">
        <f t="shared" si="0"/>
        <v>20.079207920792079</v>
      </c>
      <c r="G10" s="30"/>
      <c r="H10" s="1"/>
      <c r="I10" s="2"/>
    </row>
    <row r="11" spans="1:9" ht="16.2" thickBot="1" x14ac:dyDescent="0.35">
      <c r="A11" s="27" t="s">
        <v>27</v>
      </c>
      <c r="B11" s="28"/>
      <c r="C11" s="9">
        <v>47.4</v>
      </c>
      <c r="D11" s="29">
        <v>35.4</v>
      </c>
      <c r="E11" s="30"/>
      <c r="F11" s="29">
        <f t="shared" si="0"/>
        <v>74.683544303797461</v>
      </c>
      <c r="G11" s="30"/>
      <c r="H11" s="1"/>
      <c r="I11" s="2"/>
    </row>
    <row r="12" spans="1:9" ht="16.2" thickBot="1" x14ac:dyDescent="0.35">
      <c r="A12" s="27" t="s">
        <v>28</v>
      </c>
      <c r="B12" s="28"/>
      <c r="C12" s="9">
        <v>43.6</v>
      </c>
      <c r="D12" s="29">
        <v>31.5</v>
      </c>
      <c r="E12" s="30"/>
      <c r="F12" s="29">
        <f t="shared" si="0"/>
        <v>72.247706422018339</v>
      </c>
      <c r="G12" s="30"/>
      <c r="H12" s="1"/>
      <c r="I12" s="2"/>
    </row>
    <row r="13" spans="1:9" ht="16.2" thickBot="1" x14ac:dyDescent="0.35">
      <c r="A13" s="27" t="s">
        <v>10</v>
      </c>
      <c r="B13" s="28"/>
      <c r="C13" s="9">
        <v>5237.8</v>
      </c>
      <c r="D13" s="29">
        <v>3863.6</v>
      </c>
      <c r="E13" s="30"/>
      <c r="F13" s="29">
        <f t="shared" si="0"/>
        <v>73.763793959295882</v>
      </c>
      <c r="G13" s="30"/>
      <c r="H13" s="1"/>
      <c r="I13" s="2"/>
    </row>
    <row r="14" spans="1:9" ht="16.2" thickBot="1" x14ac:dyDescent="0.35">
      <c r="A14" s="27" t="s">
        <v>11</v>
      </c>
      <c r="B14" s="28"/>
      <c r="C14" s="9">
        <f>C6+C13</f>
        <v>7831.5</v>
      </c>
      <c r="D14" s="29">
        <f>D6+D13</f>
        <v>5120.8999999999996</v>
      </c>
      <c r="E14" s="30"/>
      <c r="F14" s="29">
        <f t="shared" si="0"/>
        <v>65.388495179722909</v>
      </c>
      <c r="G14" s="30"/>
      <c r="H14" s="1"/>
      <c r="I14" s="2"/>
    </row>
    <row r="15" spans="1:9" ht="16.2" thickBot="1" x14ac:dyDescent="0.35">
      <c r="A15" s="4"/>
      <c r="H15" s="1"/>
      <c r="I15" s="2"/>
    </row>
    <row r="16" spans="1:9" ht="16.2" thickBot="1" x14ac:dyDescent="0.35">
      <c r="A16" s="33" t="s">
        <v>12</v>
      </c>
      <c r="B16" s="34"/>
      <c r="C16" s="9">
        <v>2574.8000000000002</v>
      </c>
      <c r="D16" s="35">
        <v>1745.1</v>
      </c>
      <c r="E16" s="36"/>
      <c r="F16" s="35">
        <f>D16/C16*100</f>
        <v>67.776137952462321</v>
      </c>
      <c r="G16" s="36"/>
      <c r="H16" s="1"/>
      <c r="I16" s="2"/>
    </row>
    <row r="17" spans="1:9" ht="16.2" thickBot="1" x14ac:dyDescent="0.35">
      <c r="A17" s="27" t="s">
        <v>13</v>
      </c>
      <c r="B17" s="28"/>
      <c r="C17" s="9">
        <v>92.3</v>
      </c>
      <c r="D17" s="29">
        <v>56.4</v>
      </c>
      <c r="E17" s="30"/>
      <c r="F17" s="35">
        <f t="shared" ref="F17:F24" si="1">D17/C17*100</f>
        <v>61.105092091007585</v>
      </c>
      <c r="G17" s="36"/>
      <c r="H17" s="1"/>
      <c r="I17" s="2"/>
    </row>
    <row r="18" spans="1:9" ht="16.2" thickBot="1" x14ac:dyDescent="0.35">
      <c r="A18" s="27" t="s">
        <v>14</v>
      </c>
      <c r="B18" s="28"/>
      <c r="C18" s="9">
        <v>2094.9</v>
      </c>
      <c r="D18" s="29">
        <v>1494.1</v>
      </c>
      <c r="E18" s="30"/>
      <c r="F18" s="35">
        <f t="shared" si="1"/>
        <v>71.3208267697742</v>
      </c>
      <c r="G18" s="36"/>
      <c r="H18" s="1"/>
      <c r="I18" s="2"/>
    </row>
    <row r="19" spans="1:9" ht="16.2" thickBot="1" x14ac:dyDescent="0.35">
      <c r="A19" s="27" t="s">
        <v>15</v>
      </c>
      <c r="B19" s="28"/>
      <c r="C19" s="9">
        <v>1451.7</v>
      </c>
      <c r="D19" s="29">
        <v>1088.9000000000001</v>
      </c>
      <c r="E19" s="30"/>
      <c r="F19" s="35">
        <f t="shared" si="1"/>
        <v>75.008610594475442</v>
      </c>
      <c r="G19" s="36"/>
      <c r="H19" s="1"/>
      <c r="I19" s="2"/>
    </row>
    <row r="20" spans="1:9" ht="16.2" thickBot="1" x14ac:dyDescent="0.35">
      <c r="A20" s="27" t="s">
        <v>16</v>
      </c>
      <c r="B20" s="28"/>
      <c r="C20" s="9">
        <v>1268.2</v>
      </c>
      <c r="D20" s="29">
        <v>431</v>
      </c>
      <c r="E20" s="30"/>
      <c r="F20" s="35">
        <f t="shared" si="1"/>
        <v>33.985175839772907</v>
      </c>
      <c r="G20" s="36"/>
      <c r="H20" s="1"/>
      <c r="I20" s="2"/>
    </row>
    <row r="21" spans="1:9" ht="16.2" thickBot="1" x14ac:dyDescent="0.35">
      <c r="A21" s="27" t="s">
        <v>17</v>
      </c>
      <c r="B21" s="28"/>
      <c r="C21" s="9">
        <v>2</v>
      </c>
      <c r="D21" s="29">
        <v>2</v>
      </c>
      <c r="E21" s="30"/>
      <c r="F21" s="35">
        <v>0</v>
      </c>
      <c r="G21" s="36"/>
      <c r="H21" s="1"/>
      <c r="I21" s="2"/>
    </row>
    <row r="22" spans="1:9" ht="16.2" thickBot="1" x14ac:dyDescent="0.35">
      <c r="A22" s="27" t="s">
        <v>18</v>
      </c>
      <c r="B22" s="28"/>
      <c r="C22" s="9">
        <v>359.8</v>
      </c>
      <c r="D22" s="29">
        <v>0</v>
      </c>
      <c r="E22" s="30"/>
      <c r="F22" s="35">
        <f t="shared" si="1"/>
        <v>0</v>
      </c>
      <c r="G22" s="36"/>
      <c r="H22" s="1"/>
      <c r="I22" s="2"/>
    </row>
    <row r="23" spans="1:9" ht="16.2" thickBot="1" x14ac:dyDescent="0.35">
      <c r="A23" s="27" t="s">
        <v>26</v>
      </c>
      <c r="B23" s="28"/>
      <c r="C23" s="9">
        <v>441.1</v>
      </c>
      <c r="D23" s="29">
        <v>0</v>
      </c>
      <c r="E23" s="30"/>
      <c r="F23" s="35">
        <f t="shared" si="1"/>
        <v>0</v>
      </c>
      <c r="G23" s="36"/>
      <c r="H23" s="1"/>
      <c r="I23" s="2"/>
    </row>
    <row r="24" spans="1:9" ht="16.2" thickBot="1" x14ac:dyDescent="0.35">
      <c r="A24" s="27" t="s">
        <v>19</v>
      </c>
      <c r="B24" s="28"/>
      <c r="C24" s="9">
        <f>C16+C17+C18+C19+C20+C21+C22+C23</f>
        <v>8284.7999999999993</v>
      </c>
      <c r="D24" s="29">
        <f>SUM(D16:D23)</f>
        <v>4817.5</v>
      </c>
      <c r="E24" s="30"/>
      <c r="F24" s="35">
        <f t="shared" si="1"/>
        <v>58.148657782927785</v>
      </c>
      <c r="G24" s="36"/>
      <c r="H24" s="1"/>
      <c r="I24" s="2"/>
    </row>
    <row r="25" spans="1:9" ht="16.2" thickBot="1" x14ac:dyDescent="0.35">
      <c r="A25" s="5" t="s">
        <v>20</v>
      </c>
      <c r="C25" s="9"/>
      <c r="D25" s="29">
        <f>D14-D24</f>
        <v>303.39999999999964</v>
      </c>
      <c r="E25" s="30"/>
      <c r="F25" s="29"/>
      <c r="G25" s="30"/>
      <c r="H25" s="1"/>
      <c r="I25" s="2"/>
    </row>
    <row r="26" spans="1:9" ht="52.8" customHeight="1" thickBot="1" x14ac:dyDescent="0.35">
      <c r="A26" s="37" t="s">
        <v>21</v>
      </c>
      <c r="B26" s="38"/>
      <c r="C26" s="6"/>
      <c r="D26" s="39"/>
      <c r="E26" s="40"/>
      <c r="F26" s="39"/>
      <c r="G26" s="40"/>
      <c r="H26" s="1"/>
      <c r="I26" s="2"/>
    </row>
    <row r="27" spans="1:9" ht="39.6" customHeight="1" thickBot="1" x14ac:dyDescent="0.35">
      <c r="A27" s="31" t="s">
        <v>22</v>
      </c>
      <c r="B27" s="32"/>
      <c r="C27" s="3"/>
      <c r="D27" s="29">
        <f>D25</f>
        <v>303.39999999999964</v>
      </c>
      <c r="E27" s="40"/>
      <c r="F27" s="39"/>
      <c r="G27" s="40"/>
      <c r="H27" s="1"/>
      <c r="I27" s="2"/>
    </row>
    <row r="28" spans="1:9" ht="39.6" customHeight="1" thickBot="1" x14ac:dyDescent="0.35">
      <c r="A28" s="31" t="s">
        <v>23</v>
      </c>
      <c r="B28" s="32"/>
      <c r="C28" s="9">
        <f>-C14</f>
        <v>-7831.5</v>
      </c>
      <c r="D28" s="29">
        <f>-D14</f>
        <v>-5120.8999999999996</v>
      </c>
      <c r="E28" s="40"/>
      <c r="F28" s="39"/>
      <c r="G28" s="40"/>
      <c r="H28" s="1"/>
      <c r="I28" s="2"/>
    </row>
    <row r="29" spans="1:9" ht="16.2" thickBot="1" x14ac:dyDescent="0.35">
      <c r="A29" s="27" t="s">
        <v>24</v>
      </c>
      <c r="B29" s="28"/>
      <c r="C29" s="9">
        <f>C24</f>
        <v>8284.7999999999993</v>
      </c>
      <c r="D29" s="29">
        <f>D24</f>
        <v>4817.5</v>
      </c>
      <c r="E29" s="40"/>
      <c r="F29" s="39"/>
      <c r="G29" s="40"/>
      <c r="H29" s="1"/>
      <c r="I29" s="2"/>
    </row>
    <row r="30" spans="1:9" x14ac:dyDescent="0.3">
      <c r="A30" s="10"/>
      <c r="B30" s="41"/>
      <c r="C30" s="41"/>
      <c r="D30" s="41"/>
      <c r="E30" s="41"/>
      <c r="F30" s="41"/>
      <c r="G30" s="42"/>
      <c r="H30" s="42"/>
      <c r="I30" s="2"/>
    </row>
  </sheetData>
  <mergeCells count="80">
    <mergeCell ref="B30:D30"/>
    <mergeCell ref="E30:F30"/>
    <mergeCell ref="G30:H30"/>
    <mergeCell ref="A28:B28"/>
    <mergeCell ref="D28:E28"/>
    <mergeCell ref="F28:G28"/>
    <mergeCell ref="A29:B29"/>
    <mergeCell ref="D29:E29"/>
    <mergeCell ref="F29:G29"/>
    <mergeCell ref="D25:E25"/>
    <mergeCell ref="F25:G25"/>
    <mergeCell ref="A26:B26"/>
    <mergeCell ref="D26:E26"/>
    <mergeCell ref="F26:G26"/>
    <mergeCell ref="A27:B27"/>
    <mergeCell ref="D27:E27"/>
    <mergeCell ref="F27:G27"/>
    <mergeCell ref="A23:B23"/>
    <mergeCell ref="D23:E23"/>
    <mergeCell ref="F23:G23"/>
    <mergeCell ref="A24:B24"/>
    <mergeCell ref="D24:E24"/>
    <mergeCell ref="F24:G24"/>
    <mergeCell ref="A21:B21"/>
    <mergeCell ref="D21:E21"/>
    <mergeCell ref="F21:G21"/>
    <mergeCell ref="A22:B22"/>
    <mergeCell ref="D22:E22"/>
    <mergeCell ref="F22:G22"/>
    <mergeCell ref="A19:B19"/>
    <mergeCell ref="D19:E19"/>
    <mergeCell ref="F19:G19"/>
    <mergeCell ref="A20:B20"/>
    <mergeCell ref="D20:E20"/>
    <mergeCell ref="F20:G20"/>
    <mergeCell ref="A17:B17"/>
    <mergeCell ref="D17:E17"/>
    <mergeCell ref="F17:G17"/>
    <mergeCell ref="A18:B18"/>
    <mergeCell ref="D18:E18"/>
    <mergeCell ref="F18:G18"/>
    <mergeCell ref="A14:B14"/>
    <mergeCell ref="D14:E14"/>
    <mergeCell ref="F14:G14"/>
    <mergeCell ref="A16:B16"/>
    <mergeCell ref="D16:E16"/>
    <mergeCell ref="F16:G16"/>
    <mergeCell ref="A12:B12"/>
    <mergeCell ref="D12:E12"/>
    <mergeCell ref="F12:G12"/>
    <mergeCell ref="A13:B13"/>
    <mergeCell ref="D13:E13"/>
    <mergeCell ref="F13:G13"/>
    <mergeCell ref="A10:B10"/>
    <mergeCell ref="D10:E10"/>
    <mergeCell ref="F10:G10"/>
    <mergeCell ref="A11:B11"/>
    <mergeCell ref="D11:E11"/>
    <mergeCell ref="F11:G11"/>
    <mergeCell ref="A8:B8"/>
    <mergeCell ref="D8:E8"/>
    <mergeCell ref="F8:G8"/>
    <mergeCell ref="A9:B9"/>
    <mergeCell ref="D9:E9"/>
    <mergeCell ref="F9:G9"/>
    <mergeCell ref="A5:G5"/>
    <mergeCell ref="A6:B6"/>
    <mergeCell ref="D6:E6"/>
    <mergeCell ref="F6:G6"/>
    <mergeCell ref="A7:B7"/>
    <mergeCell ref="D7:E7"/>
    <mergeCell ref="F7:G7"/>
    <mergeCell ref="A1:G1"/>
    <mergeCell ref="A2:B2"/>
    <mergeCell ref="D2:E2"/>
    <mergeCell ref="F2:G2"/>
    <mergeCell ref="A3:B4"/>
    <mergeCell ref="C3:C4"/>
    <mergeCell ref="D3:E4"/>
    <mergeCell ref="F3:G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 (4)</vt:lpstr>
      <vt:lpstr>Лист1 (5)</vt:lpstr>
      <vt:lpstr>Лист1 (6)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 централизованой бухгалтерии</dc:creator>
  <cp:lastModifiedBy>Бухгалтер централизованой бухгалтерии</cp:lastModifiedBy>
  <dcterms:created xsi:type="dcterms:W3CDTF">2021-09-09T08:02:04Z</dcterms:created>
  <dcterms:modified xsi:type="dcterms:W3CDTF">2021-10-04T13:26:05Z</dcterms:modified>
</cp:coreProperties>
</file>